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1Q17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4" hidden="1">#REF!</definedName>
    <definedName name="_10__123Graph_LBL_ACHART_1" localSheetId="5" hidden="1">'Data'!$I$1355:$I$1355</definedName>
    <definedName name="_10__123Graph_LBL_ACHART_1" hidden="1">#REF!</definedName>
    <definedName name="_12__123Graph_XCHART_1" localSheetId="4" hidden="1">#REF!</definedName>
    <definedName name="_12__123Graph_XCHART_1" localSheetId="5" hidden="1">'Data'!#REF!</definedName>
    <definedName name="_12__123Graph_XCHART_1" hidden="1">#REF!</definedName>
    <definedName name="_14__123Graph_XCHART_2" localSheetId="4" hidden="1">#REF!</definedName>
    <definedName name="_14__123Graph_XCHART_2" localSheetId="5" hidden="1">'Data'!#REF!</definedName>
    <definedName name="_14__123Graph_XCHART_2" hidden="1">#REF!</definedName>
    <definedName name="_16__123Graph_XCHART_3" localSheetId="4" hidden="1">#REF!</definedName>
    <definedName name="_16__123Graph_XCHART_3" localSheetId="5" hidden="1">'Data'!#REF!</definedName>
    <definedName name="_16__123Graph_XCHART_3" hidden="1">#REF!</definedName>
    <definedName name="_18__123Graph_XCHART_4" localSheetId="4" hidden="1">#REF!</definedName>
    <definedName name="_18__123Graph_XCHART_4" localSheetId="5" hidden="1">'Data'!$AS$1440:$AS$1466</definedName>
    <definedName name="_18__123Graph_XCHART_4" hidden="1">#REF!</definedName>
    <definedName name="_2__123Graph_ACHART_1" localSheetId="4" hidden="1">#REF!</definedName>
    <definedName name="_2__123Graph_ACHART_1" localSheetId="5" hidden="1">'Data'!#REF!</definedName>
    <definedName name="_2__123Graph_ACHART_1" hidden="1">#REF!</definedName>
    <definedName name="_4__123Graph_ACHART_2" localSheetId="4" hidden="1">#REF!</definedName>
    <definedName name="_4__123Graph_ACHART_2" localSheetId="5" hidden="1">'Data'!#REF!</definedName>
    <definedName name="_4__123Graph_ACHART_2" hidden="1">#REF!</definedName>
    <definedName name="_6__123Graph_ACHART_3" localSheetId="4" hidden="1">#REF!</definedName>
    <definedName name="_6__123Graph_ACHART_3" localSheetId="5" hidden="1">'Data'!#REF!</definedName>
    <definedName name="_6__123Graph_ACHART_3" hidden="1">#REF!</definedName>
    <definedName name="_8__123Graph_BCHART_4" localSheetId="4" hidden="1">#REF!</definedName>
    <definedName name="_8__123Graph_BCHART_4" localSheetId="5" hidden="1">'Data'!$AT$1440:$AT$1466</definedName>
    <definedName name="_8__123Graph_BCHART_4" hidden="1">#REF!</definedName>
    <definedName name="_Key1" localSheetId="4" hidden="1">#REF!</definedName>
    <definedName name="_Key1" localSheetId="5" hidden="1">'Data'!$F$89:$F$1016</definedName>
    <definedName name="_Key1" hidden="1">#REF!</definedName>
    <definedName name="_Order1" hidden="1">255</definedName>
    <definedName name="_Sort" localSheetId="4" hidden="1">#REF!</definedName>
    <definedName name="_Sort" localSheetId="5" hidden="1">'Data'!$F$89:$W$1016</definedName>
    <definedName name="_Sort" hidden="1">#REF!</definedName>
    <definedName name="_xlnm.Print_Area" localSheetId="1">'Analysis'!$D$8:$R$84</definedName>
    <definedName name="_xlnm.Print_Area" localSheetId="0">'Austin MultiFamily Report 1Q17'!$B$5:$C$23</definedName>
    <definedName name="_xlnm.Print_Area" localSheetId="4">'Changes'!#REF!</definedName>
    <definedName name="_xlnm.Print_Area" localSheetId="5">'Data'!$F$9:$W$1217</definedName>
    <definedName name="_xlnm.Print_Area" localSheetId="2">'Graph of Units Submitted'!$B$5:$O$34</definedName>
    <definedName name="_xlnm.Print_Area" localSheetId="3">'Pipeline Summary'!$D$5:$N$81</definedName>
    <definedName name="t" localSheetId="4" hidden="1">#REF!</definedName>
    <definedName name="t" hidden="1">#REF!</definedName>
    <definedName name="w" localSheetId="4" hidden="1">#REF!</definedName>
    <definedName name="w" hidden="1">#REF!</definedName>
    <definedName name="wwww" localSheetId="4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5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<sst xmlns="http://schemas.openxmlformats.org/spreadsheetml/2006/main" count="11838" uniqueCount="6185">
  <si>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</si>
  <si>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</si>
  <si>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</si>
  <si>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</si>
  <si>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</si>
  <si>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</si>
  <si>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</si>
  <si>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</si>
  <si>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</si>
  <si>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</si>
  <si>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</si>
  <si>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</si>
  <si>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</si>
  <si>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</si>
  <si>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</si>
  <si>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</si>
  <si>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</si>
  <si>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</si>
  <si>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</si>
  <si>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</si>
  <si>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</si>
  <si>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</si>
  <si>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</si>
  <si>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</si>
  <si>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</si>
  <si>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</si>
  <si>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</si>
  <si>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</si>
  <si>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</si>
  <si>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</si>
  <si>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</si>
  <si>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</si>
  <si>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</si>
  <si>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</si>
  <si>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</si>
  <si>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</si>
  <si>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</si>
  <si>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</si>
  <si>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</si>
  <si>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</si>
  <si>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</si>
  <si>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</si>
  <si>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</si>
  <si>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</si>
  <si>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</si>
  <si>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</si>
  <si>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</si>
  <si>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</si>
  <si>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</si>
  <si>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</si>
  <si>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</si>
  <si>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</si>
  <si>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</si>
  <si>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</si>
  <si>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</si>
  <si>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</si>
  <si>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</si>
  <si>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</si>
  <si>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</si>
  <si>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</si>
  <si>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</si>
  <si>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</si>
  <si>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</si>
  <si>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</si>
  <si>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</si>
  <si>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</si>
  <si>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</si>
  <si>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</si>
  <si>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</si>
  <si>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</si>
  <si>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</si>
  <si>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</si>
  <si>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</si>
  <si>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</si>
  <si>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</si>
  <si>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</si>
  <si>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</si>
  <si>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</si>
  <si>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</si>
  <si>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</si>
  <si>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</si>
  <si>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</si>
  <si>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</si>
  <si>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</si>
  <si>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</si>
  <si>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</si>
  <si>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</si>
  <si>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</si>
  <si>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</si>
  <si>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</si>
  <si>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</si>
  <si>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</si>
  <si>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</si>
  <si>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</si>
  <si>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</si>
  <si>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</si>
  <si>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</si>
  <si>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</si>
  <si>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</si>
  <si>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</si>
  <si>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</si>
  <si>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</si>
  <si>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</si>
  <si>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</si>
  <si>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</si>
  <si>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</si>
  <si>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</si>
  <si>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</si>
  <si>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</si>
  <si>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</si>
  <si>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</si>
  <si>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</si>
  <si>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</si>
  <si>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</si>
  <si>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</si>
  <si>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</si>
  <si>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</si>
  <si>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</si>
  <si>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</si>
  <si>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</si>
  <si>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</si>
  <si>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</si>
  <si>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</si>
  <si>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</si>
  <si>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</si>
  <si>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</si>
  <si>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</si>
  <si>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</si>
  <si>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</si>
  <si>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</si>
  <si>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</si>
  <si>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</si>
  <si>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</si>
  <si>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</si>
  <si>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</si>
  <si>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</si>
  <si>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</si>
  <si>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</si>
  <si>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</si>
  <si>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</si>
  <si>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</si>
  <si>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</si>
  <si>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</si>
  <si>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</si>
  <si>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</si>
  <si>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</si>
  <si>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</si>
  <si>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</si>
  <si>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</si>
  <si>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</si>
  <si>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</si>
  <si>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</si>
  <si>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</si>
  <si>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</si>
  <si>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</si>
  <si>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</si>
  <si>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</si>
  <si>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</si>
  <si>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</si>
  <si>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</si>
  <si>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</si>
  <si>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</si>
  <si>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</si>
  <si>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</si>
  <si>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</si>
  <si>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</si>
  <si>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</si>
  <si>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</si>
  <si>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</si>
  <si>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</si>
  <si>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</si>
  <si>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</si>
  <si>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</si>
  <si>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</si>
  <si>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</si>
  <si>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</si>
  <si>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</si>
  <si>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</si>
  <si>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</si>
  <si>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</si>
  <si>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</si>
  <si>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</si>
  <si>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</si>
  <si>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</si>
  <si>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</si>
  <si>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</si>
  <si>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</si>
  <si>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</si>
  <si>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</si>
  <si>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</si>
  <si>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</si>
  <si>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</si>
  <si>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</si>
  <si>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</si>
  <si>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</si>
  <si>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</si>
  <si>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</si>
  <si>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</si>
  <si>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</si>
  <si>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</si>
  <si>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</si>
  <si>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</si>
  <si>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</si>
  <si>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</si>
  <si>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</si>
  <si>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</si>
  <si>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</si>
  <si>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</si>
  <si>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</si>
  <si>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</si>
  <si>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</si>
  <si>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</si>
  <si>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</si>
  <si>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</si>
  <si>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</si>
  <si>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</si>
  <si>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</si>
  <si>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</si>
  <si>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</si>
  <si>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</si>
  <si>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</si>
  <si>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</si>
  <si>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</si>
  <si>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</si>
  <si>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</si>
  <si>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</si>
  <si>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</si>
  <si>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</si>
  <si>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</si>
  <si>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</si>
  <si>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</si>
  <si>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</si>
  <si>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</si>
  <si>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</si>
  <si>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</si>
  <si>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</si>
  <si>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</si>
  <si>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</si>
  <si>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</si>
  <si>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</si>
  <si>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</si>
  <si>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</si>
  <si>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</si>
  <si>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</si>
  <si>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</si>
  <si>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</si>
  <si>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</si>
  <si>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</si>
  <si>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</si>
  <si>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</si>
  <si>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</si>
  <si>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</si>
  <si>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</si>
  <si>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</si>
  <si>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</si>
  <si>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</si>
  <si>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</si>
  <si>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</si>
  <si>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</si>
  <si>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</si>
  <si>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</si>
  <si>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</si>
  <si>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</si>
  <si>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</si>
  <si>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</si>
  <si>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</si>
  <si>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</si>
  <si>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</si>
  <si>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</si>
  <si>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</si>
  <si>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</si>
  <si>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</si>
  <si>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</si>
  <si>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</si>
  <si>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</si>
  <si>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</si>
  <si>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</si>
  <si>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</si>
  <si>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</si>
  <si>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</si>
  <si>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</si>
  <si>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</si>
  <si>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</si>
  <si>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</si>
  <si>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</si>
  <si>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</si>
  <si>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</si>
  <si>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</si>
  <si>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</si>
  <si>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</si>
  <si>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</si>
  <si>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</si>
  <si>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</si>
  <si>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</si>
  <si>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</si>
  <si>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</si>
  <si>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</si>
  <si>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</si>
  <si>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</si>
  <si>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</si>
  <si>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</si>
  <si>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</si>
  <si>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</si>
  <si>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</si>
  <si>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</si>
  <si>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</si>
  <si>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</si>
  <si>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</si>
  <si>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</si>
  <si>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</si>
  <si>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</si>
  <si>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</si>
  <si>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</si>
  <si>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</si>
  <si>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</si>
  <si>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</si>
  <si>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</si>
  <si>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</si>
  <si>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</si>
  <si>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</si>
  <si>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</si>
  <si>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</si>
  <si>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</si>
  <si>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</si>
  <si>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</si>
  <si>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</si>
  <si>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</si>
  <si>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</si>
  <si>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</si>
  <si>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</si>
  <si>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</si>
  <si>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</si>
  <si>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</si>
  <si>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</si>
  <si>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</si>
  <si>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</si>
  <si>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</si>
  <si>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</si>
  <si>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</si>
  <si>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</si>
  <si>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</si>
  <si>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</si>
  <si>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</si>
  <si>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</si>
  <si>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</si>
  <si>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</si>
  <si>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</si>
  <si>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</si>
  <si>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</si>
  <si>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</si>
  <si>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</si>
  <si>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</si>
  <si>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</si>
  <si>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</si>
  <si>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</si>
  <si>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</si>
  <si>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</si>
  <si>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</si>
  <si>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</si>
  <si>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</si>
  <si>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</si>
  <si>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</si>
  <si>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</si>
  <si>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</si>
  <si>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</si>
  <si>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</si>
  <si>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</si>
  <si>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</si>
  <si>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</si>
  <si>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</si>
  <si>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</si>
  <si>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</si>
  <si>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</si>
  <si>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</si>
  <si>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</si>
  <si>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</si>
  <si>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</si>
  <si>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</si>
  <si>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</si>
  <si>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</si>
  <si>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</si>
  <si>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</si>
  <si>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</si>
  <si>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</si>
  <si>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</si>
  <si>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</si>
  <si>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</si>
  <si>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</si>
  <si>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</si>
  <si>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</si>
  <si>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</si>
  <si>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</si>
  <si>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</si>
  <si>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</si>
  <si>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</si>
  <si>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</si>
  <si>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</si>
  <si>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</si>
  <si>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</si>
  <si>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</si>
  <si>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</si>
  <si>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</si>
  <si>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</si>
  <si>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</si>
  <si>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</si>
  <si>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</si>
  <si>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</si>
  <si>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</si>
  <si>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</si>
  <si>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</si>
  <si>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</si>
  <si>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</si>
  <si>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</si>
  <si>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</si>
  <si>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</si>
  <si>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</si>
  <si>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</si>
  <si>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</si>
  <si>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</si>
  <si>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</si>
  <si>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</si>
  <si>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</si>
  <si>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</si>
  <si>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</si>
  <si>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</si>
  <si>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</si>
  <si>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</si>
  <si>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</si>
  <si>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</si>
  <si>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</si>
  <si>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</si>
  <si>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</si>
  <si>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</si>
  <si>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</si>
  <si>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</si>
  <si>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</si>
  <si>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</si>
  <si>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</si>
  <si>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</si>
  <si>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</si>
  <si>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</si>
  <si>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</si>
  <si>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</si>
  <si>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</si>
  <si>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</si>
  <si>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</si>
  <si>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</si>
  <si>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</si>
  <si>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</si>
  <si>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</si>
  <si>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</si>
  <si>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</si>
  <si>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</si>
  <si>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</si>
  <si>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</si>
  <si>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</si>
  <si>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</si>
  <si>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</si>
  <si>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</si>
  <si>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</si>
  <si>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</si>
  <si>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</si>
  <si>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</si>
  <si>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</si>
  <si>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</si>
  <si>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</si>
  <si>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</si>
  <si>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</si>
  <si>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</si>
  <si>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</si>
  <si>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</si>
  <si>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</si>
  <si>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</si>
  <si>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</si>
  <si>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</si>
  <si>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</si>
  <si>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</si>
  <si>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</si>
  <si>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</si>
  <si>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</si>
  <si>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</si>
  <si>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</si>
  <si>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</si>
  <si>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</si>
  <si>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</si>
  <si>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</si>
  <si>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</si>
  <si>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</si>
  <si>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</si>
  <si>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</si>
  <si>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</si>
  <si>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</si>
  <si>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</si>
  <si>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</si>
  <si>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</si>
  <si>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</si>
  <si>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</si>
  <si>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</si>
  <si>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</si>
  <si>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</si>
  <si>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</si>
  <si>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</si>
  <si>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</si>
  <si>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</si>
  <si>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</si>
  <si>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</si>
  <si>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</si>
  <si>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</si>
  <si>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</si>
  <si>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</si>
  <si>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</si>
  <si>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</si>
  <si>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</si>
  <si>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</si>
  <si>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</si>
  <si>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</si>
  <si>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</si>
  <si>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</si>
  <si>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</si>
  <si>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</si>
  <si>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</si>
  <si>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</si>
  <si>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</si>
  <si>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</si>
  <si>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</si>
  <si>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</si>
  <si>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</si>
  <si>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</si>
  <si>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</si>
  <si>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</si>
  <si>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</si>
  <si>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</si>
  <si>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</si>
  <si>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</si>
  <si>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</si>
  <si>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</si>
  <si>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</si>
  <si>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</si>
  <si>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</si>
  <si>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</si>
  <si>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</si>
  <si>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</si>
  <si>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</si>
  <si>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</si>
  <si>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</si>
  <si>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</si>
  <si>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</si>
  <si>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</si>
  <si>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</si>
  <si>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</si>
  <si>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</si>
  <si>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</si>
  <si>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</si>
  <si>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</si>
  <si>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</si>
  <si>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</si>
  <si>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</si>
  <si>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</si>
  <si>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</si>
  <si>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</si>
  <si>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</si>
  <si>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</si>
  <si>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</si>
  <si>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</si>
  <si>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</si>
  <si>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</si>
  <si>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</si>
  <si>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</si>
  <si>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</si>
  <si>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</si>
  <si>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</si>
  <si>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</si>
  <si>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</si>
  <si>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</si>
  <si>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</si>
  <si>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</si>
  <si>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</si>
  <si>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</si>
  <si>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</si>
  <si>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</si>
  <si>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</si>
  <si>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</si>
  <si>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</si>
  <si>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</si>
  <si>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</si>
  <si>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</si>
  <si>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</si>
  <si>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</si>
  <si>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</si>
  <si>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</si>
  <si>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</si>
  <si>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</si>
  <si>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</si>
  <si>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</si>
  <si>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</si>
  <si>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</si>
  <si>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</si>
  <si>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</si>
  <si>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</si>
  <si>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</si>
  <si>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</si>
  <si>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</si>
  <si>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</si>
  <si>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</si>
  <si>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</si>
  <si>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</si>
  <si>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</si>
  <si>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</si>
  <si>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</si>
  <si>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</si>
  <si>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</si>
  <si>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</si>
  <si>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</si>
  <si>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</si>
  <si>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</si>
  <si>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</si>
  <si>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</si>
  <si>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</si>
  <si>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</si>
  <si>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</si>
  <si>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</si>
  <si>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</si>
  <si>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</si>
  <si>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</si>
  <si>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</si>
  <si>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</si>
  <si>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</si>
  <si>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</si>
  <si>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</si>
  <si>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</si>
  <si>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</si>
  <si>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</si>
  <si>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</si>
  <si>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</si>
  <si>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</si>
  <si>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</si>
  <si>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</si>
  <si>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</si>
  <si>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</si>
  <si>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</si>
  <si>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</si>
  <si>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</si>
  <si>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</si>
  <si>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</si>
  <si>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</si>
  <si>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</si>
  <si>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</si>
  <si>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</si>
  <si>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</si>
  <si>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</si>
  <si>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</si>
  <si>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</si>
  <si>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</si>
  <si>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</si>
  <si>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</si>
  <si>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</si>
  <si>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</si>
  <si>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</si>
  <si>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</si>
  <si>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</si>
  <si>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</si>
  <si>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</si>
  <si>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</si>
  <si>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</si>
  <si>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</si>
  <si>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</si>
  <si>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</si>
  <si>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</si>
  <si>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</si>
  <si>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</si>
  <si>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</si>
  <si>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</si>
  <si>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</si>
  <si>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</si>
  <si>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</si>
  <si>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</si>
  <si>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</si>
  <si>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</si>
  <si>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</si>
  <si>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</si>
  <si>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</si>
  <si>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</si>
  <si>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</si>
  <si>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</si>
  <si>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</si>
  <si>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</si>
  <si>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</si>
  <si>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</si>
  <si>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</si>
  <si>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</si>
  <si>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</si>
  <si>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</si>
  <si>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</si>
  <si>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</si>
  <si>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</si>
  <si>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</si>
  <si>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</si>
  <si>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</si>
  <si>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</si>
  <si>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</si>
  <si>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</si>
  <si>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</si>
  <si>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</si>
  <si>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</si>
  <si>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</si>
  <si>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</si>
  <si>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</si>
  <si>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</si>
  <si>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</si>
  <si>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</si>
  <si>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</si>
  <si>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</si>
  <si>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</si>
  <si>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</si>
  <si>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</si>
  <si>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</si>
  <si>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</si>
  <si>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</si>
  <si>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</si>
  <si>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</si>
  <si>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</si>
  <si>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</si>
  <si>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</si>
  <si>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</si>
  <si>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</si>
  <si>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</si>
  <si>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</si>
  <si>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</si>
  <si>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</si>
  <si>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</si>
  <si>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</si>
  <si>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</si>
  <si>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</si>
  <si>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</si>
  <si>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</si>
  <si>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</si>
  <si>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</si>
  <si>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</si>
  <si>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</si>
  <si>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</si>
  <si>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</si>
  <si>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</si>
  <si>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</si>
  <si>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</si>
  <si>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</si>
  <si>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</si>
  <si>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</si>
  <si>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</si>
  <si>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</si>
  <si>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</si>
  <si>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</si>
  <si>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</si>
  <si>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</si>
  <si>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</si>
  <si>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</si>
  <si>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</si>
  <si>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</si>
  <si>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</si>
  <si>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</si>
  <si>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</si>
  <si>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</si>
  <si>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</si>
  <si>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</si>
  <si>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</si>
  <si>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</si>
  <si>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</si>
  <si>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</si>
  <si>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</si>
  <si>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</si>
  <si>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</si>
  <si>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</si>
  <si>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</si>
  <si>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</si>
  <si>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</si>
  <si>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</si>
  <si>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</si>
  <si>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</si>
  <si>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</si>
  <si>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</si>
  <si>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</si>
  <si>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</si>
  <si>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</si>
  <si>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</si>
  <si>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</si>
  <si>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</si>
  <si>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</si>
  <si>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</si>
  <si>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</si>
  <si>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</si>
  <si>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</si>
  <si>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</si>
  <si>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</si>
  <si>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</si>
  <si>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</si>
  <si>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</si>
  <si>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</si>
  <si>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</si>
  <si>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</si>
  <si>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</si>
  <si>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</si>
  <si>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</si>
  <si>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</si>
  <si>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</si>
  <si>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</si>
  <si>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</si>
  <si>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</si>
  <si>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</si>
  <si>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</si>
  <si>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</si>
  <si>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</si>
  <si>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</si>
  <si>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</si>
  <si>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</si>
  <si>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</si>
  <si>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</si>
  <si>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</si>
  <si>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</si>
  <si>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</si>
  <si>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</si>
  <si>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</si>
  <si>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</si>
  <si>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</si>
  <si>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</si>
  <si>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</si>
  <si>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</si>
  <si>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</si>
  <si>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</si>
  <si>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</si>
  <si>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</si>
  <si>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</si>
  <si>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</si>
  <si>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</si>
  <si>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</si>
  <si>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</si>
  <si>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</si>
  <si>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</si>
  <si>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</si>
  <si>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</si>
  <si>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</si>
  <si>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</si>
  <si>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</si>
  <si>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</si>
  <si>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</si>
  <si>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</si>
  <si>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</si>
  <si>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</si>
  <si>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</si>
  <si>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</si>
  <si>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</si>
  <si>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</si>
  <si>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</si>
  <si>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</si>
  <si>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</si>
  <si>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</si>
  <si>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</si>
  <si>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</si>
  <si>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</si>
  <si>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</si>
  <si>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</si>
  <si>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</si>
  <si>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</si>
  <si>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</si>
  <si>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</si>
  <si>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</si>
  <si>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</si>
  <si>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</si>
  <si>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</si>
  <si>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</si>
  <si>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</si>
  <si>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</si>
  <si>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</si>
  <si>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</si>
  <si>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</si>
  <si>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</si>
  <si>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</si>
  <si>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</si>
  <si>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</si>
  <si>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</si>
  <si>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</si>
  <si>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</si>
  <si>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</si>
  <si>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</si>
  <si>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</si>
  <si>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</si>
  <si>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</si>
  <si>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</si>
  <si>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</si>
  <si>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</si>
  <si>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</si>
  <si>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</si>
  <si>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</si>
  <si>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</si>
  <si>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</si>
  <si>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</si>
  <si>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</si>
  <si>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</si>
  <si>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</si>
  <si>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</si>
  <si>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</si>
  <si>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</si>
  <si>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</si>
  <si>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</si>
  <si>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</si>
  <si>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</si>
  <si>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</si>
  <si>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</si>
  <si>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</si>
  <si>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</si>
  <si>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</si>
  <si>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</si>
  <si>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</si>
  <si>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</si>
  <si>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</si>
  <si>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</si>
  <si>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</si>
  <si>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</si>
  <si>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</si>
  <si>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</si>
  <si>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</si>
  <si>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</si>
  <si>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</si>
  <si>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</si>
  <si>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</si>
  <si>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</si>
  <si>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</si>
  <si>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</si>
  <si>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</si>
  <si>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</si>
  <si>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</si>
  <si>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</si>
  <si>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</si>
  <si>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</si>
  <si>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</si>
  <si>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</si>
  <si>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</si>
  <si>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</si>
  <si>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</si>
  <si>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</si>
  <si>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</si>
  <si>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</si>
  <si>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</si>
  <si>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</si>
  <si>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</si>
  <si>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</si>
  <si>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</si>
  <si>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</si>
  <si>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</si>
  <si>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</si>
  <si>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</si>
  <si>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</si>
  <si>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</si>
  <si>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</si>
  <si>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</si>
  <si>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</si>
  <si>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</si>
  <si>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</si>
  <si>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</si>
  <si>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</si>
  <si>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</si>
  <si>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</si>
  <si>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</si>
  <si>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</si>
  <si>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</si>
  <si>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</si>
  <si>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</si>
  <si>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</si>
  <si>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</si>
  <si>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</si>
  <si>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</si>
  <si>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</si>
  <si>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</si>
  <si>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</si>
  <si>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</si>
  <si>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</si>
  <si>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</si>
  <si>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</si>
  <si>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</si>
  <si>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</si>
  <si>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</si>
  <si>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</si>
  <si>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</si>
  <si>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</si>
  <si>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</si>
  <si>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</si>
  <si>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</si>
  <si>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</si>
  <si>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</si>
  <si>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</si>
  <si>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</si>
  <si>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</si>
  <si>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</si>
  <si>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</si>
  <si>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</si>
  <si>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</si>
  <si>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</si>
  <si>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</si>
  <si>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</si>
  <si>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</si>
  <si>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</si>
  <si>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</si>
  <si>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</si>
  <si>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</si>
  <si>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</si>
  <si>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</si>
  <si>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</si>
  <si>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</si>
  <si>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</si>
  <si>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</si>
  <si>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</si>
  <si>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</si>
  <si>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</si>
  <si>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</si>
  <si>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</si>
  <si>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</si>
  <si>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</si>
  <si>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</si>
  <si>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</si>
  <si>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</si>
  <si>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</si>
  <si>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</si>
  <si>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</si>
  <si>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</si>
  <si>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</si>
  <si>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</si>
  <si>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</si>
  <si>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</si>
  <si>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</si>
  <si>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</si>
  <si>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</si>
  <si>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</si>
  <si>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</si>
  <si>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</si>
  <si>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</si>
  <si>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</si>
  <si>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</si>
  <si>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</si>
  <si>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</si>
  <si>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</si>
  <si>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</si>
  <si>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</si>
  <si>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</si>
  <si>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</si>
  <si>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</si>
  <si>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</si>
  <si>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</si>
  <si>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</si>
  <si>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</si>
  <si>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</si>
  <si>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</si>
  <si>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</si>
  <si>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</si>
  <si>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</si>
  <si>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</si>
  <si>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</si>
  <si>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</si>
  <si>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</si>
  <si>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</si>
  <si>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</si>
  <si>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</si>
  <si>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</si>
  <si>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</si>
  <si>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</si>
  <si>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</si>
  <si>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</si>
  <si>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</si>
  <si>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</si>
  <si>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</si>
  <si>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</si>
  <si>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</si>
  <si>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</si>
  <si>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</si>
  <si>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</si>
  <si>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</si>
  <si>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</si>
  <si>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</si>
  <si>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</si>
  <si>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</si>
  <si>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</si>
  <si>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</si>
  <si>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</si>
  <si>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</si>
  <si>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</si>
  <si>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</si>
  <si>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</si>
  <si>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</si>
  <si>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</si>
  <si>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</si>
  <si>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</si>
  <si>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</si>
  <si>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</si>
  <si>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</si>
  <si>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</si>
  <si>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</si>
  <si>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</si>
  <si>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</si>
  <si>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</si>
  <si>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</si>
  <si>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</si>
  <si>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</si>
  <si>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</si>
  <si>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</si>
  <si>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</si>
  <si>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</si>
  <si>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</si>
  <si>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</si>
  <si>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</si>
  <si>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</si>
  <si>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</si>
  <si>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</si>
  <si>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</si>
  <si>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</si>
  <si>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</si>
  <si>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</si>
  <si>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</si>
  <si>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</si>
  <si>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</si>
  <si>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</si>
  <si>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</si>
  <si>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</si>
  <si>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</si>
  <si>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</si>
  <si>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</si>
  <si>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</si>
  <si>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</si>
  <si>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</si>
  <si>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</si>
  <si>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</si>
  <si>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</si>
  <si>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</si>
  <si>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</si>
  <si>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</si>
  <si>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</si>
  <si>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</si>
  <si>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</si>
  <si>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</si>
  <si>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</si>
  <si>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</si>
  <si>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</si>
  <si>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</si>
  <si>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</si>
  <si>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</si>
  <si>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</si>
  <si>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</si>
  <si>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</si>
  <si>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</si>
  <si>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</si>
  <si>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</si>
  <si>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</si>
  <si>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</si>
  <si>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</si>
  <si>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</si>
  <si>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</si>
  <si>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</si>
  <si>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</si>
  <si>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</si>
  <si>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</si>
  <si>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</si>
  <si>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</si>
  <si>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</si>
  <si>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</si>
  <si>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</si>
  <si>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</si>
  <si>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</si>
  <si>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</si>
  <si>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</si>
  <si>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</si>
  <si>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</si>
  <si>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</si>
  <si>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</si>
  <si>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</si>
  <si>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</si>
  <si>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</si>
  <si>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</si>
  <si>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</si>
  <si>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</si>
  <si>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</si>
  <si>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</si>
  <si>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</si>
  <si>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</si>
  <si>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</si>
  <si>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</si>
  <si>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</si>
  <si>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</si>
  <si>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</si>
  <si>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</si>
  <si>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</si>
  <si>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</si>
  <si>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</si>
  <si>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</si>
  <si>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</si>
  <si>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</si>
  <si>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</si>
  <si>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</si>
  <si>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</si>
  <si>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</si>
  <si>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</si>
  <si>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</si>
  <si>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</si>
  <si>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</si>
  <si>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</si>
  <si>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</si>
  <si>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</si>
  <si>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</si>
  <si>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</si>
  <si>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</si>
  <si>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</si>
  <si>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</si>
  <si>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</si>
  <si>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</si>
  <si>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</si>
  <si>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</si>
  <si>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</si>
  <si>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</si>
  <si>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</si>
  <si>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</si>
  <si>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</si>
  <si>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</si>
  <si>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</si>
  <si>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</si>
  <si>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</si>
  <si>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</si>
  <si>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</si>
  <si>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</si>
  <si>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</si>
  <si>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</si>
  <si>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</si>
  <si>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</si>
  <si>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</si>
  <si>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</si>
  <si>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</si>
  <si>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</si>
  <si>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</si>
  <si>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</si>
  <si>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</si>
  <si>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</si>
  <si>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</si>
  <si>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</si>
  <si>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</si>
  <si>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</si>
  <si>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</si>
  <si>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</si>
  <si>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</si>
  <si>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</si>
  <si>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</si>
  <si>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</si>
  <si>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</si>
  <si>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</si>
  <si>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</si>
  <si>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</si>
  <si>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</si>
  <si>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</si>
  <si>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</si>
  <si>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</si>
  <si>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</si>
  <si>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</si>
  <si>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</si>
  <si>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</si>
  <si>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</si>
  <si>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</si>
  <si>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</si>
  <si>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</si>
  <si>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</si>
  <si>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</si>
  <si>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</si>
  <si>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</si>
  <si>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</si>
  <si>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</si>
  <si>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</si>
  <si>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</si>
  <si>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</si>
  <si>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</si>
  <si>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</si>
  <si>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</si>
  <si>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</si>
  <si>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</si>
  <si>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</si>
  <si>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</si>
  <si>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</si>
  <si>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</si>
  <si>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</si>
  <si>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</si>
  <si>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</si>
  <si>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</si>
  <si>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</si>
  <si>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</si>
  <si>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</si>
  <si>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</si>
  <si>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</si>
  <si>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</si>
  <si>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</si>
  <si>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</si>
  <si>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</si>
  <si>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</si>
  <si>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</si>
  <si>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</si>
  <si>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</si>
  <si>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</si>
  <si>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</si>
  <si>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</si>
  <si>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</si>
  <si>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</si>
  <si>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</si>
  <si>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</si>
  <si>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</si>
  <si>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</si>
  <si>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</si>
  <si>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</si>
  <si>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</si>
  <si>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</si>
  <si>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</si>
  <si>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</si>
  <si>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</si>
  <si>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</si>
  <si>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</si>
  <si>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</si>
  <si>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</si>
  <si>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</si>
  <si>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</si>
  <si>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</si>
  <si>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</si>
  <si>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</si>
  <si>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</si>
  <si>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</si>
  <si>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</si>
  <si>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</si>
  <si>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</si>
  <si>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</si>
  <si>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</si>
  <si>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</si>
  <si>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</si>
  <si>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</si>
  <si>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</si>
  <si>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</si>
  <si>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</si>
  <si>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</si>
  <si>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</si>
  <si>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</si>
  <si>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</si>
  <si>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</si>
  <si>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</si>
  <si>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</si>
  <si>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</si>
  <si>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</si>
  <si>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</si>
  <si>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</si>
  <si>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</si>
  <si>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</si>
  <si>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</si>
  <si>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</si>
  <si>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</si>
  <si>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</si>
  <si>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</si>
  <si>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</si>
  <si>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</si>
  <si>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</si>
  <si>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</si>
  <si>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</si>
  <si>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</si>
  <si>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</si>
  <si>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</si>
  <si>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</si>
  <si>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</si>
  <si>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</si>
  <si>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</si>
  <si>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</si>
  <si>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</si>
  <si>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</si>
  <si>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</si>
  <si>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</si>
  <si>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</si>
  <si>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</si>
  <si>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</si>
  <si>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</si>
  <si>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</si>
  <si>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</si>
  <si>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</si>
  <si>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</si>
  <si>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</si>
  <si>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</si>
  <si>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</si>
  <si>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</si>
  <si>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</si>
  <si>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</si>
  <si>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</si>
  <si>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</si>
  <si>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</si>
  <si>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</si>
  <si>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</si>
  <si>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</si>
  <si>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</si>
  <si>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</si>
  <si>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</si>
  <si>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</si>
  <si>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</si>
  <si>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</si>
  <si>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</si>
  <si>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</si>
  <si>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</si>
  <si>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</si>
  <si>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</si>
  <si>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</si>
  <si>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</si>
  <si>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</si>
  <si>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</si>
  <si>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</si>
  <si>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</si>
  <si>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</si>
  <si>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</si>
  <si>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</si>
  <si>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</si>
  <si>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</si>
  <si>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</si>
  <si>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</si>
  <si>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</si>
  <si>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</si>
  <si>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</si>
  <si>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</si>
  <si>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</si>
  <si>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</si>
  <si>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</si>
  <si>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</si>
  <si>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</si>
  <si>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</si>
  <si>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</si>
  <si>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</si>
  <si>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</si>
  <si>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</si>
  <si>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</si>
  <si>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</si>
  <si>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</si>
  <si>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</si>
  <si>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</si>
  <si>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</si>
  <si>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</si>
  <si>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</si>
  <si>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</si>
  <si>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</si>
  <si>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</si>
  <si>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</si>
  <si>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</si>
  <si>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</si>
  <si>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</si>
  <si>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</si>
  <si>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</si>
  <si>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</si>
  <si>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</si>
  <si>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</si>
  <si>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</si>
  <si>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</si>
  <si>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</si>
  <si>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</si>
  <si>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</si>
  <si>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</si>
  <si>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</si>
  <si>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</si>
  <si>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</si>
  <si>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</si>
  <si>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</si>
  <si>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</si>
  <si>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</si>
  <si>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</si>
  <si>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</si>
  <si>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</si>
  <si>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</si>
  <si>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</si>
  <si>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</si>
  <si>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</si>
  <si>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</si>
  <si>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</si>
  <si>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</si>
  <si>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</si>
  <si>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</si>
  <si>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</si>
  <si>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</si>
  <si>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</si>
  <si>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</si>
  <si>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</si>
  <si>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</si>
  <si>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</si>
  <si>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</si>
  <si>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</si>
  <si>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</si>
  <si>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</si>
  <si>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</si>
  <si>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</si>
  <si>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</si>
  <si>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</si>
  <si>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</si>
  <si>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</si>
  <si>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</si>
  <si>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</si>
  <si>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</si>
  <si>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</si>
  <si>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</si>
  <si>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</si>
  <si>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</si>
  <si>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</si>
  <si>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</si>
  <si>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</si>
  <si>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</si>
  <si>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</si>
  <si>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</si>
  <si>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</si>
  <si>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</si>
  <si>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</si>
  <si>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</si>
  <si>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</si>
  <si>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</si>
  <si>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</si>
  <si>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</si>
  <si>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</si>
  <si>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</si>
  <si>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</si>
  <si>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</si>
  <si>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</si>
  <si>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</si>
  <si>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</si>
  <si>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</si>
  <si>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</si>
  <si>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</si>
  <si>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</si>
  <si>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</si>
  <si>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</si>
  <si>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</si>
  <si>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</si>
  <si>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</si>
  <si>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</si>
  <si>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</si>
  <si>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</si>
  <si>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</si>
  <si>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</si>
  <si>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</si>
  <si>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</si>
  <si>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</si>
  <si>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</si>
  <si>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</si>
  <si>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</si>
  <si>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</si>
  <si>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</si>
  <si>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</si>
  <si>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</si>
  <si>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</si>
  <si>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</si>
  <si>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</si>
  <si>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</si>
  <si>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</si>
  <si>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</si>
  <si>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</si>
  <si>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</si>
  <si>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</si>
  <si>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</si>
  <si>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</si>
  <si>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</si>
  <si>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</si>
  <si>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</si>
  <si>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</si>
  <si>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</si>
  <si>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</si>
  <si>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</si>
  <si>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</si>
  <si>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</si>
  <si>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</si>
  <si>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</si>
  <si>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</si>
  <si>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</si>
  <si>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</si>
  <si>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</si>
  <si>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</si>
  <si>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</si>
  <si>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</si>
  <si>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</si>
  <si>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</si>
  <si>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</si>
  <si>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</si>
  <si>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</si>
  <si>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</si>
  <si>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</si>
  <si>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</si>
  <si>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</si>
  <si>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</si>
  <si>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</si>
  <si>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</si>
  <si>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</si>
  <si>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</si>
  <si>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</si>
  <si>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</si>
  <si>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</si>
  <si>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</si>
  <si>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</si>
  <si>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</si>
  <si>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</si>
  <si>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</si>
  <si>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</si>
  <si>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</si>
  <si>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</si>
  <si>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</si>
  <si>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</si>
  <si>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</si>
  <si>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</si>
  <si>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</si>
  <si>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</si>
  <si>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</si>
  <si>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</si>
  <si>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</si>
  <si>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</si>
  <si>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</si>
  <si>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</si>
  <si>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</si>
  <si>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</si>
  <si>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</si>
  <si>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</si>
  <si>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</si>
  <si>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</si>
  <si>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</si>
  <si>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</si>
  <si>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</si>
  <si>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</si>
  <si>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</si>
  <si>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</si>
  <si>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</si>
  <si>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</si>
  <si>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</si>
  <si>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</si>
  <si>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</si>
  <si>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</si>
  <si>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</si>
  <si>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</si>
  <si>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</si>
  <si>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</si>
  <si>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</si>
  <si>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</si>
  <si>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</si>
  <si>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</si>
  <si>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</si>
  <si>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</si>
  <si>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</si>
  <si>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</si>
  <si>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</si>
  <si>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</si>
  <si>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</si>
  <si>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</si>
  <si>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</si>
  <si>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</si>
  <si>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</si>
  <si>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</si>
  <si>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</si>
  <si>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</si>
  <si>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</si>
  <si>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</si>
  <si>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</si>
  <si>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</si>
  <si>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</si>
  <si>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</si>
  <si>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</si>
  <si>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</si>
  <si>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</si>
  <si>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</si>
  <si>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</si>
  <si>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</si>
  <si>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</si>
  <si>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</si>
  <si>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</si>
  <si>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</si>
  <si>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</si>
  <si>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</si>
  <si>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</si>
  <si>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</si>
  <si>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</si>
  <si>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</si>
  <si>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</si>
  <si>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</si>
  <si>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</si>
  <si>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</si>
  <si>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</si>
  <si>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</si>
  <si>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</si>
  <si>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</si>
  <si>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</si>
  <si>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</si>
  <si>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</si>
  <si>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</si>
  <si>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</si>
  <si>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</si>
  <si>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</si>
  <si>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</si>
  <si>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</si>
  <si>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</si>
  <si>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</si>
  <si>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</si>
  <si>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</si>
  <si>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</si>
  <si>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</si>
  <si>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</si>
  <si>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</si>
  <si>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</si>
  <si>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</si>
  <si>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</si>
  <si>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</si>
  <si>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</si>
  <si>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</si>
  <si>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</si>
  <si>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</si>
  <si>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</si>
  <si>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</si>
  <si>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</si>
  <si>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</si>
  <si>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</si>
  <si>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</si>
  <si>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</si>
  <si>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</si>
  <si>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</si>
  <si>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</si>
  <si>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</si>
  <si>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</si>
  <si>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</si>
  <si>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</si>
  <si>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</si>
  <si>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</si>
  <si>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</si>
  <si>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</si>
  <si>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</si>
  <si>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</si>
  <si>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</si>
  <si>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</si>
  <si>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</si>
  <si>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</si>
  <si>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</si>
  <si>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</si>
  <si>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</si>
  <si>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</si>
  <si>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</si>
  <si>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</si>
  <si>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</si>
  <si>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</si>
  <si>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</si>
  <si>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</si>
  <si>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</si>
  <si>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</si>
  <si>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</si>
  <si>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</si>
  <si>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</si>
  <si>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</si>
  <si>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</si>
  <si>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</si>
  <si>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</si>
  <si>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</si>
  <si>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</si>
  <si>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</si>
  <si>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</si>
  <si>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</si>
  <si>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</si>
  <si>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</si>
  <si>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</si>
  <si>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</si>
  <si>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</si>
  <si>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</si>
  <si>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</si>
  <si>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</si>
  <si>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</si>
  <si>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</si>
  <si>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</si>
  <si>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</si>
  <si>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</si>
  <si>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</si>
  <si>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</si>
  <si>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</si>
  <si>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</si>
  <si>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</si>
  <si>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</si>
  <si>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</si>
  <si>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</si>
  <si>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</si>
  <si>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</si>
  <si>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</si>
  <si>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</si>
  <si>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</si>
  <si>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</si>
  <si>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</si>
  <si>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</si>
  <si>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</si>
  <si>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</si>
  <si>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</si>
  <si>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</si>
  <si>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</si>
  <si>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</si>
  <si>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</si>
  <si>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</si>
  <si>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</si>
  <si>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</si>
  <si>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</si>
  <si>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</si>
  <si>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</si>
  <si>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</si>
  <si>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</si>
  <si>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</si>
  <si>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</si>
  <si>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</si>
  <si>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</si>
  <si>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</si>
  <si>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</si>
  <si>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</si>
  <si>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</si>
  <si>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</si>
  <si>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</si>
  <si>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</si>
  <si>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</si>
  <si>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</si>
  <si>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</si>
  <si>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</si>
  <si>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</si>
  <si>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</si>
  <si>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</si>
  <si>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</si>
  <si>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</si>
  <si>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</si>
  <si>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</si>
  <si>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</si>
  <si>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</si>
  <si>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</si>
  <si>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</si>
  <si>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</si>
  <si>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</si>
  <si>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</si>
  <si>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</si>
  <si>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</si>
  <si>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</si>
  <si>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</si>
  <si>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</si>
  <si>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</si>
  <si>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</si>
  <si>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</si>
  <si>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</si>
  <si>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</si>
  <si>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</si>
  <si>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</si>
  <si>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</si>
  <si>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</si>
  <si>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</si>
  <si>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</si>
  <si>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</si>
  <si>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</si>
  <si>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</si>
  <si>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</si>
  <si>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</si>
  <si>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</si>
  <si>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</si>
  <si>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</si>
  <si>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</si>
  <si>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</si>
  <si>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</si>
  <si>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</si>
  <si>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</si>
  <si>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</si>
  <si>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</si>
  <si>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</si>
  <si>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</si>
  <si>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</si>
  <si>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</si>
  <si>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</si>
  <si>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</si>
  <si>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</si>
  <si>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</si>
  <si>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</si>
  <si>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</si>
  <si>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</si>
  <si>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</si>
  <si>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</si>
  <si>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</si>
  <si>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</si>
  <si>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</si>
  <si>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</si>
  <si>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</si>
  <si>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</si>
  <si>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</si>
  <si>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</si>
  <si>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</si>
  <si>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</si>
  <si>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</si>
  <si>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</si>
  <si>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</si>
  <si>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</si>
  <si>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</si>
  <si>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</si>
  <si>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</si>
  <si>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</si>
  <si>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</si>
  <si>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</si>
  <si>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</si>
  <si>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</si>
  <si>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</si>
  <si>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</si>
  <si>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</si>
  <si>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</si>
  <si>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</si>
  <si>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</si>
  <si>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</si>
  <si>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</si>
  <si>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</si>
  <si>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</si>
  <si>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</si>
  <si>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</si>
  <si>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</si>
  <si>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</si>
  <si>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</si>
  <si>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</si>
  <si>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</si>
  <si>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</si>
  <si>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</si>
  <si>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</si>
  <si>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</si>
  <si>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</si>
  <si>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</si>
  <si>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</si>
  <si>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</si>
  <si>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</si>
  <si>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</si>
  <si>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</si>
  <si>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</si>
  <si>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</si>
  <si>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</si>
  <si>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</si>
  <si>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</si>
  <si>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</si>
  <si>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</si>
  <si>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</si>
  <si>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</si>
  <si>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</si>
  <si>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</si>
  <si>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</si>
  <si>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</si>
  <si>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</si>
  <si>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</si>
  <si>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</si>
  <si>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</si>
  <si>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</si>
  <si>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</si>
  <si>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</si>
  <si>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</si>
  <si>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</si>
  <si>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</si>
  <si>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</si>
  <si>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</si>
  <si>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</si>
  <si>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</si>
  <si>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</si>
  <si>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</si>
  <si>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</si>
  <si>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</si>
  <si>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</si>
  <si>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</si>
  <si>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</si>
  <si>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</si>
  <si>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</si>
  <si>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</si>
  <si>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</si>
  <si>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</si>
  <si>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</si>
  <si>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</si>
  <si>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</si>
  <si>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</si>
  <si>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</si>
  <si>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</si>
  <si>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</si>
  <si>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</si>
  <si>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</si>
  <si>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</si>
  <si>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</si>
  <si>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</si>
  <si>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</si>
  <si>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</si>
  <si>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</si>
  <si>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</si>
  <si>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</si>
  <si>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</si>
  <si>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</si>
  <si>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</si>
  <si>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</si>
  <si>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</si>
  <si>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</si>
  <si>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</si>
  <si>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</si>
  <si>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</si>
  <si>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</si>
  <si>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</si>
  <si>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</si>
  <si>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</si>
  <si>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</si>
  <si>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</si>
  <si>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</si>
  <si>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</si>
  <si>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</si>
  <si>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</si>
  <si>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</si>
  <si>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</si>
  <si>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</si>
  <si>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</si>
  <si>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</si>
  <si>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</si>
  <si>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</si>
  <si>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</si>
  <si>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</si>
  <si>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</si>
  <si>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</si>
  <si>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</si>
  <si>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</si>
  <si>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</si>
  <si>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</si>
  <si>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</si>
  <si>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</si>
  <si>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</si>
  <si>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</si>
  <si>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</si>
  <si>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</si>
  <si>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</si>
  <si>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</si>
  <si>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</si>
  <si>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</si>
  <si>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</si>
  <si>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</si>
  <si>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</si>
  <si>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</si>
  <si>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</si>
  <si>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</si>
  <si>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</si>
  <si>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</si>
  <si>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</si>
  <si>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</si>
  <si>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</si>
  <si>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</si>
  <si>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</si>
  <si>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</si>
  <si>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</si>
  <si>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</si>
  <si>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</si>
  <si>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</si>
  <si>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</si>
  <si>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</si>
  <si>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</si>
  <si>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</si>
  <si>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</si>
  <si>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</si>
  <si>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</si>
  <si>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</si>
  <si>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</si>
  <si>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</si>
  <si>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</si>
  <si>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</si>
  <si>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</si>
  <si>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</si>
  <si>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</si>
  <si>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</si>
  <si>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</si>
  <si>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</si>
  <si>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</si>
  <si>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</si>
  <si>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</si>
  <si>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</si>
  <si>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</si>
  <si>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</si>
  <si>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</si>
  <si>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</si>
  <si>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</si>
  <si>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</si>
  <si>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</si>
  <si>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</si>
  <si>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</si>
  <si>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</si>
  <si>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</si>
  <si>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</si>
  <si>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</si>
  <si>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</si>
  <si>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</si>
  <si>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</si>
  <si>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</si>
  <si>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</si>
  <si>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</si>
  <si>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</si>
  <si>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</si>
  <si>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</si>
  <si>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</si>
  <si>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</si>
  <si>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</si>
  <si>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</si>
  <si>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</si>
  <si>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</si>
  <si>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</si>
  <si>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</si>
  <si>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</si>
  <si>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</si>
  <si>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</si>
  <si>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</si>
  <si>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</si>
  <si>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</si>
  <si>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</si>
  <si>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</si>
  <si>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</si>
  <si>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</si>
  <si>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</si>
  <si>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</si>
  <si>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</si>
  <si>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</si>
  <si>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</si>
  <si>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</si>
  <si>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</si>
  <si>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</si>
  <si>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</si>
  <si>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</si>
  <si>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</si>
  <si>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</si>
  <si>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</si>
  <si>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</si>
  <si>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</si>
  <si>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</si>
  <si>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</si>
  <si>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</si>
  <si>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</si>
  <si>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</si>
  <si>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</si>
  <si>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</si>
  <si>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</si>
  <si>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</si>
  <si>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</si>
  <si>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</si>
  <si>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</si>
  <si>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</si>
  <si>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</si>
  <si>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</si>
  <si>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</si>
  <si>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</si>
  <si>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</si>
  <si>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</si>
  <si>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</si>
  <si>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</si>
  <si>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</si>
  <si>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</si>
  <si>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</si>
  <si>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</si>
  <si>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</si>
  <si>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</si>
  <si>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</si>
  <si>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</si>
  <si>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</si>
  <si>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</si>
  <si>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</si>
  <si>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</si>
  <si>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</si>
  <si>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</si>
  <si>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</si>
  <si>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</si>
  <si>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</si>
  <si>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</si>
  <si>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</si>
  <si>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</si>
  <si>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</si>
  <si>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</si>
  <si>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</si>
  <si>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</si>
  <si>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</si>
  <si>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</si>
  <si>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</si>
  <si>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</si>
  <si>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</si>
  <si>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</si>
  <si>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</si>
  <si>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</si>
  <si>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</si>
  <si>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</si>
  <si>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</si>
  <si>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</si>
  <si>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</si>
  <si>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</si>
  <si>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</si>
  <si>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</si>
  <si>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</si>
  <si>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</si>
  <si>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</si>
  <si>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</si>
  <si>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</si>
  <si>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</si>
  <si>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</si>
  <si>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</si>
  <si>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</si>
  <si>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</si>
  <si>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</si>
  <si>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</si>
  <si>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</si>
  <si>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</si>
  <si>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</si>
  <si>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</si>
  <si>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</si>
  <si>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</si>
  <si>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</si>
  <si>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</si>
  <si>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</si>
  <si>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</si>
  <si>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</si>
  <si>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</si>
  <si>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</si>
  <si>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</si>
  <si>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</si>
  <si>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</si>
  <si>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</si>
  <si>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</si>
  <si>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</si>
  <si>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</si>
  <si>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</si>
  <si>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</si>
  <si>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</si>
  <si>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</si>
  <si>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</si>
  <si>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</si>
  <si>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</si>
  <si>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</si>
  <si>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</si>
  <si>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</si>
  <si>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</si>
  <si>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</si>
  <si>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</si>
  <si>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</si>
  <si>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</si>
  <si>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</si>
  <si>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</si>
  <si>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</si>
  <si>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</si>
  <si>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</si>
  <si>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</si>
  <si>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</si>
  <si>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</si>
  <si>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</si>
  <si>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</si>
  <si>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</si>
  <si>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</si>
  <si>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</si>
  <si>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</si>
  <si>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</si>
  <si>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</si>
  <si>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</si>
  <si>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</si>
  <si>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</si>
  <si>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</si>
  <si>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</si>
  <si>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</si>
  <si>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</si>
  <si>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</si>
  <si>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</si>
  <si>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</si>
  <si>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</si>
  <si>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</si>
  <si>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</si>
  <si>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</si>
  <si>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</si>
  <si>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</si>
  <si>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</si>
  <si>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</si>
  <si>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</si>
  <si>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</si>
  <si>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</si>
  <si>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</si>
  <si>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</si>
  <si>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</si>
  <si>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</si>
  <si>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</si>
  <si>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</si>
  <si>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</si>
  <si>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</si>
  <si>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</si>
  <si>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</si>
  <si>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</si>
  <si>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</si>
  <si>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</si>
  <si>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</si>
  <si>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</si>
  <si>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</si>
  <si>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</si>
  <si>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</si>
  <si>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</si>
  <si>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</si>
  <si>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</si>
  <si>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</si>
  <si>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</si>
  <si>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</si>
  <si>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</si>
  <si>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</si>
  <si>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</si>
  <si>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</si>
  <si>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</si>
  <si>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</si>
  <si>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</si>
  <si>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</si>
  <si>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</si>
  <si>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</si>
  <si>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</si>
  <si>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</si>
  <si>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</si>
  <si>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</si>
  <si>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</si>
  <si>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</si>
  <si>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</si>
  <si>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</si>
  <si>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</si>
  <si>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</si>
  <si>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</si>
  <si>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</si>
  <si>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</si>
  <si>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</si>
  <si>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</si>
  <si>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</si>
  <si>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</si>
  <si>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</si>
  <si>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</si>
  <si>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</si>
  <si>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</si>
  <si>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</si>
  <si>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</si>
  <si>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</si>
  <si>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</si>
  <si>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</si>
  <si>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</si>
  <si>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</si>
  <si>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</si>
  <si>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</si>
  <si>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</si>
  <si>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</si>
  <si>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</si>
  <si>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</si>
  <si>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</si>
  <si>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</si>
  <si>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</si>
  <si>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</si>
  <si>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</si>
  <si>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</si>
  <si>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</si>
  <si>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</si>
  <si>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</si>
  <si>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</si>
  <si>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</si>
  <si>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</si>
  <si>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</si>
  <si>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</si>
  <si>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</si>
  <si>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</si>
  <si>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</si>
  <si>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</si>
  <si>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</si>
  <si>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</si>
  <si>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</si>
  <si>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</si>
  <si>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</si>
  <si>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</si>
  <si>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</si>
  <si>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</si>
  <si>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</si>
  <si>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</si>
  <si>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</si>
  <si>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</si>
  <si>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</si>
  <si>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</si>
  <si>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</si>
  <si>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</si>
  <si>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</si>
  <si>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</si>
  <si>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</si>
  <si>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</si>
  <si>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</si>
  <si>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</si>
  <si>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</si>
  <si>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</si>
  <si>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</si>
  <si>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</si>
  <si>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</si>
  <si>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</si>
  <si>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</si>
  <si>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</si>
  <si>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</si>
  <si>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</si>
  <si>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</si>
  <si>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</si>
  <si>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</si>
  <si>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</si>
  <si>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</si>
  <si>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</si>
  <si>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</si>
  <si>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</si>
  <si>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</si>
  <si>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</si>
  <si>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</si>
  <si>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</si>
  <si>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</si>
  <si>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</si>
  <si>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</si>
  <si>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</si>
  <si>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</si>
  <si>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</si>
  <si>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</si>
  <si>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</si>
  <si>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</si>
  <si>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</si>
  <si>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</si>
  <si>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</si>
  <si>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</si>
  <si>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</si>
  <si>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</si>
  <si>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</si>
  <si>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</si>
  <si>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</si>
  <si>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</si>
  <si>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</si>
  <si>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</si>
  <si>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</si>
  <si>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</si>
  <si>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</si>
  <si>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</si>
  <si>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</si>
  <si>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</si>
  <si>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</si>
  <si>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</si>
  <si>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</si>
  <si>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</si>
  <si>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</si>
  <si>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</si>
  <si>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</si>
  <si>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</si>
  <si>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</si>
  <si>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</si>
  <si>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</si>
  <si>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</si>
  <si>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</si>
  <si>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</si>
  <si>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</si>
  <si>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</si>
  <si>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</si>
  <si>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</si>
  <si>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</si>
  <si>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</si>
  <si>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</si>
  <si>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</si>
  <si>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</si>
  <si>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</si>
  <si>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</si>
  <si>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</si>
  <si>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</si>
  <si>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</si>
  <si>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</si>
  <si>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</si>
  <si>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</si>
  <si>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</si>
  <si>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</si>
  <si>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</si>
  <si>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</si>
  <si>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</si>
  <si>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</si>
  <si>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</si>
  <si>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</si>
  <si>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</si>
  <si>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</si>
  <si>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</si>
  <si>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</si>
  <si>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</si>
  <si>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</si>
  <si>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</si>
  <si>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</si>
  <si>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</si>
  <si>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</si>
  <si>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</si>
  <si>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</si>
  <si>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</si>
  <si>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</si>
  <si>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</si>
  <si>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</si>
  <si>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</si>
  <si>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</si>
  <si>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</si>
  <si>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</si>
  <si>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</si>
  <si>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</si>
  <si>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</si>
  <si>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</si>
  <si>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</si>
  <si>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</si>
  <si>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</si>
  <si>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</si>
  <si>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</si>
  <si>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</si>
  <si>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</si>
  <si>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</si>
  <si>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</si>
  <si>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</si>
  <si>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</si>
  <si>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</si>
  <si>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</si>
  <si>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</si>
  <si>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</si>
  <si>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</si>
  <si>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</si>
  <si>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</si>
  <si>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</si>
  <si>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</si>
  <si>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</si>
  <si>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</si>
  <si>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</si>
  <si>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</si>
  <si>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</si>
  <si>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</si>
  <si>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</si>
  <si>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</si>
  <si>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</si>
  <si>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</si>
  <si>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</si>
  <si>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</si>
  <si>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</si>
  <si>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</si>
  <si>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</si>
  <si>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</si>
  <si>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</si>
  <si>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</si>
  <si>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</si>
  <si>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</si>
  <si>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</si>
  <si>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</si>
  <si>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</si>
  <si>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</si>
  <si>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</si>
  <si>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</si>
  <si>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</si>
  <si>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</si>
  <si>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</si>
  <si>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</si>
  <si>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</si>
  <si>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</si>
  <si>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</si>
  <si>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</si>
  <si>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</si>
  <si>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</si>
  <si>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</si>
  <si>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</si>
  <si>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</si>
  <si>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</si>
  <si>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</si>
  <si>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</si>
  <si>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</si>
  <si>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</si>
  <si>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</si>
  <si>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</si>
  <si>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</si>
  <si>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</si>
  <si>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</si>
  <si>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</si>
  <si>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</si>
  <si>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</si>
  <si>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</si>
  <si>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</si>
  <si>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</si>
  <si>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</si>
  <si>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</si>
  <si>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</si>
  <si>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</si>
  <si>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</si>
  <si>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</si>
  <si>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</si>
  <si>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</si>
  <si>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</si>
  <si>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</si>
  <si>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</si>
  <si>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</si>
  <si>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</si>
  <si>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</si>
  <si>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</si>
  <si>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</si>
  <si>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</si>
  <si>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</si>
  <si>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</si>
  <si>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</si>
  <si>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</si>
  <si>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</si>
  <si>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</si>
  <si>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</si>
  <si>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</si>
  <si>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</si>
  <si>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</si>
  <si>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</si>
  <si>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</si>
  <si>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</si>
  <si>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</si>
  <si>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</si>
  <si>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</si>
  <si>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</si>
  <si>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</si>
  <si>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</si>
  <si>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</si>
  <si>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</si>
  <si>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</si>
  <si>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</si>
  <si>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</si>
  <si>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</si>
  <si>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</si>
  <si>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</si>
  <si>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</si>
  <si>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</si>
  <si>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</si>
  <si>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</si>
  <si>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</si>
  <si>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</si>
  <si>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</si>
  <si>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</si>
  <si>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</si>
  <si>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</si>
  <si>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</si>
  <si>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</si>
  <si>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</si>
  <si>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</si>
  <si>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</si>
  <si>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</si>
  <si>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</si>
  <si>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</si>
  <si>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</si>
  <si>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</si>
  <si>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</si>
  <si>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</si>
  <si>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</si>
  <si>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</si>
  <si>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</si>
  <si>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</si>
  <si>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</si>
  <si>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</si>
  <si>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</si>
  <si>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</si>
  <si>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</si>
  <si>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</si>
  <si>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</si>
  <si>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</si>
  <si>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</si>
  <si>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</si>
  <si>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</si>
  <si>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</si>
  <si>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</si>
  <si>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</si>
  <si>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</si>
  <si>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</si>
  <si>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</si>
  <si>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</si>
  <si>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</si>
  <si>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</si>
  <si>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</si>
  <si>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</si>
  <si>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</si>
  <si>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</si>
  <si>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</si>
  <si>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</si>
  <si>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</si>
  <si>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</si>
  <si>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</si>
  <si>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</si>
  <si>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</si>
  <si>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</si>
  <si>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</si>
  <si>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</si>
  <si>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</si>
  <si>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</si>
  <si>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</si>
  <si>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</si>
  <si>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</si>
  <si>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</si>
  <si>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</si>
  <si>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</si>
  <si>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</si>
  <si>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</si>
  <si>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</si>
  <si>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</si>
  <si>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</si>
  <si>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</si>
  <si>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</si>
  <si>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</si>
  <si>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</si>
  <si>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</si>
  <si>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</si>
  <si>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</si>
  <si>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</si>
  <si>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</si>
  <si>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</si>
  <si>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</si>
  <si>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</si>
  <si>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</si>
  <si>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</si>
  <si>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</si>
  <si>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</si>
  <si>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</si>
  <si>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</si>
  <si>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</si>
  <si>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</si>
  <si>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</si>
  <si>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</si>
  <si>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</si>
  <si>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</si>
  <si>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</si>
  <si>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</si>
  <si>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</si>
  <si>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</si>
  <si>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</si>
  <si>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</si>
  <si>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</si>
  <si>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</si>
  <si>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</si>
  <si>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</si>
  <si>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</si>
  <si>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</si>
  <si>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</si>
  <si>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</si>
  <si>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</si>
  <si>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</si>
  <si>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</si>
  <si>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</si>
  <si>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</si>
  <si>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</si>
  <si>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</si>
  <si>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</si>
  <si>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</si>
  <si>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</si>
  <si>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</si>
  <si>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</si>
  <si>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</si>
  <si>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</si>
  <si>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</si>
  <si>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</si>
  <si>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</si>
  <si>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</si>
  <si>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</si>
  <si>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</si>
  <si>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</si>
  <si>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</si>
  <si>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</si>
  <si>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</si>
  <si>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</si>
  <si>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</si>
  <si>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</si>
  <si>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</si>
  <si>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</si>
  <si>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</si>
  <si>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</si>
  <si>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</si>
  <si>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</si>
  <si>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</si>
  <si>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</si>
  <si>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</si>
  <si>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</si>
  <si>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</si>
  <si>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</si>
  <si>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</si>
  <si>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</si>
  <si>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</si>
  <si>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</si>
  <si>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</si>
  <si>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</si>
  <si>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</si>
  <si>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</si>
  <si>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</si>
  <si>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</si>
  <si>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</si>
  <si>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</si>
  <si>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</si>
  <si>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</si>
  <si>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</si>
  <si>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</si>
  <si>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</si>
  <si>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</si>
  <si>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</si>
  <si>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</si>
  <si>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</si>
  <si>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</si>
  <si>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</si>
  <si>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</si>
  <si>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</si>
  <si>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</si>
  <si>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</si>
  <si>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</si>
  <si>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</si>
  <si>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</si>
  <si>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</si>
  <si>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</si>
  <si>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</si>
  <si>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</si>
  <si>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</si>
  <si>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</si>
  <si>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</si>
  <si>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</si>
  <si>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</si>
  <si>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</si>
  <si>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</si>
  <si>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</si>
  <si>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</si>
  <si>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</si>
  <si>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</si>
  <si>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</si>
  <si>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</si>
  <si>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</si>
  <si>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</si>
  <si>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</si>
  <si>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</si>
  <si>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</si>
  <si>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</si>
  <si>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</si>
  <si>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</si>
  <si>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</si>
  <si>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</si>
  <si>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</si>
  <si>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</si>
  <si>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</si>
  <si>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</si>
  <si>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</si>
  <si>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</si>
  <si>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</si>
  <si>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</si>
  <si>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</si>
  <si>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</si>
  <si>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</si>
  <si>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</si>
  <si>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</si>
  <si>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</si>
  <si>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</si>
  <si>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</si>
  <si>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</si>
  <si>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</si>
  <si>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</si>
  <si>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</si>
  <si>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</si>
  <si>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</si>
  <si>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</si>
  <si>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</si>
  <si>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</si>
  <si>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</si>
  <si>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</si>
  <si>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</si>
  <si>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</si>
  <si>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</si>
  <si>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</si>
  <si>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</si>
  <si>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</si>
  <si>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</si>
  <si>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</si>
  <si>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</si>
  <si>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</si>
  <si>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</si>
  <si>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</si>
  <si>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</si>
  <si>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</si>
  <si>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</si>
  <si>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</si>
  <si>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</si>
  <si>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</si>
  <si>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</si>
  <si>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</si>
  <si>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</si>
  <si>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</si>
  <si>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</si>
  <si>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</si>
  <si>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</si>
  <si>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</si>
  <si>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</si>
  <si>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</si>
  <si>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</si>
  <si>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</si>
  <si>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</si>
  <si>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</si>
  <si>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</si>
  <si>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</si>
  <si>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</si>
  <si>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</si>
  <si>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</si>
  <si>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</si>
  <si>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</si>
  <si>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</si>
  <si>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</si>
  <si>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</si>
  <si>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</si>
  <si>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</si>
  <si>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</si>
  <si>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</si>
  <si>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</si>
  <si>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</si>
  <si>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</si>
  <si>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</si>
  <si>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</si>
  <si>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</si>
  <si>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</si>
  <si>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</si>
  <si>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</si>
  <si>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</si>
  <si>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</si>
  <si>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</si>
  <si>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</si>
  <si>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</si>
  <si>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</si>
  <si>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</si>
  <si>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</si>
  <si>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</si>
  <si>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</si>
  <si>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</si>
  <si>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</si>
  <si>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</si>
  <si>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</si>
  <si>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</si>
  <si>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</si>
  <si>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</si>
  <si>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</si>
  <si>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</si>
  <si>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</si>
  <si>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</si>
  <si>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</si>
  <si>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</si>
  <si>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</si>
  <si>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</si>
  <si>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</si>
  <si>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</si>
  <si>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</si>
  <si>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</si>
  <si>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</si>
  <si>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</si>
  <si>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</si>
  <si>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</si>
  <si>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</si>
  <si>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</si>
  <si>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</si>
  <si>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</si>
  <si>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</si>
  <si>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</si>
  <si>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</si>
  <si>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</si>
  <si>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</si>
  <si>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</si>
  <si>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</si>
  <si>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</si>
  <si>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</si>
  <si>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</si>
  <si>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</si>
  <si>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</si>
  <si>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</si>
  <si>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</si>
  <si>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</si>
  <si>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</si>
  <si>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</si>
  <si>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</si>
  <si>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</si>
  <si>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</si>
  <si>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</si>
  <si>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</si>
  <si>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</si>
  <si>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</si>
  <si>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</si>
  <si>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</si>
  <si>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</si>
  <si>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</si>
  <si>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</si>
  <si>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</si>
  <si>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</si>
  <si>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</si>
  <si>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</si>
  <si>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</si>
  <si>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</si>
  <si>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</si>
  <si>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</si>
  <si>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</si>
  <si>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</si>
  <si>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</si>
  <si>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</si>
  <si>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</si>
  <si>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</si>
  <si>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</si>
  <si>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</si>
  <si>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</si>
  <si>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</si>
  <si>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</si>
  <si>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</si>
  <si>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</si>
  <si>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</si>
  <si>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</si>
  <si>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</si>
  <si>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</si>
  <si>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</si>
  <si>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</si>
  <si>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</si>
  <si>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</si>
  <si>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</si>
  <si>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</si>
  <si>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</si>
  <si>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</si>
  <si>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</si>
  <si>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</si>
  <si>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</si>
  <si>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</si>
  <si>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</si>
  <si>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</si>
  <si>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</si>
  <si>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</si>
  <si>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</si>
  <si>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</si>
  <si>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</si>
  <si>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</si>
  <si>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</si>
  <si>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</si>
  <si>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</si>
  <si>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</si>
  <si>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</si>
  <si>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</si>
  <si>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</si>
  <si>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</si>
  <si>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</si>
  <si>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</si>
  <si>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</si>
  <si>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</si>
  <si>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</si>
  <si>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</si>
  <si>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</si>
  <si>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</si>
  <si>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</si>
  <si>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</si>
  <si>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</si>
  <si>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</si>
  <si>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</si>
  <si>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</si>
  <si>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</si>
  <si>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</si>
  <si>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</si>
  <si>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</si>
  <si>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</si>
  <si>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</si>
  <si>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</si>
  <si>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</si>
  <si>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</si>
  <si>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</si>
  <si>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</si>
  <si>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</si>
  <si>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</si>
  <si>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</si>
  <si>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</si>
  <si>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</si>
  <si>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</si>
  <si>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</si>
  <si>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</si>
  <si>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</si>
  <si>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</si>
  <si>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</si>
  <si>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</si>
  <si>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</si>
  <si>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</si>
  <si>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</si>
  <si>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</si>
  <si>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</si>
  <si>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</si>
  <si>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</si>
  <si>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</si>
  <si>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</si>
  <si>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</si>
  <si>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</si>
  <si>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</si>
  <si>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</si>
  <si>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</si>
  <si>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</si>
  <si>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</si>
  <si>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</si>
  <si>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</si>
  <si>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</si>
  <si>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</si>
  <si>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</si>
  <si>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</si>
  <si>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</si>
  <si>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</si>
  <si>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</si>
  <si>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</si>
  <si>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</si>
  <si>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</si>
  <si>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</si>
  <si>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</si>
  <si>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</si>
  <si>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</si>
  <si>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</si>
  <si>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</si>
  <si>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</si>
  <si>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</si>
  <si>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</si>
  <si>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</si>
  <si>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</si>
  <si>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</si>
  <si>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</si>
  <si>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</si>
  <si>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</si>
  <si>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</si>
  <si>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</si>
  <si>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</si>
  <si>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</si>
  <si>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</si>
  <si>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</si>
  <si>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</si>
  <si>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</si>
  <si>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</si>
  <si>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</si>
  <si>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</si>
  <si>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</si>
  <si>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</si>
  <si>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</si>
  <si>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</si>
  <si>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</si>
  <si>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</si>
  <si>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</si>
  <si>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</si>
  <si>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</si>
  <si>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</si>
  <si>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</si>
  <si>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</si>
  <si>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</si>
  <si>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</si>
  <si>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</si>
  <si>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</si>
  <si>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</si>
  <si>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</si>
  <si>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</si>
  <si>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</si>
  <si>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</si>
  <si>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</si>
  <si>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</si>
  <si>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</si>
  <si>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</si>
  <si>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</si>
  <si>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</si>
  <si>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</si>
  <si>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</si>
  <si>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</si>
  <si>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</si>
  <si>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</si>
  <si>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</si>
  <si>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</si>
  <si>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</si>
  <si>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</si>
  <si>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</si>
  <si>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</si>
  <si>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</si>
  <si>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</si>
  <si>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</si>
  <si>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</si>
  <si>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</si>
  <si>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</si>
  <si>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</si>
  <si>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</si>
  <si>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</si>
  <si>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</si>
  <si>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</si>
  <si>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</si>
  <si>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</si>
  <si>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</si>
  <si>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</si>
  <si>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</si>
  <si>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</si>
  <si>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</si>
  <si>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</si>
  <si>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</si>
  <si>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</si>
  <si>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</si>
  <si>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</si>
  <si>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</si>
  <si>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</si>
  <si>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</si>
  <si>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</si>
  <si>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</si>
  <si>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</si>
  <si>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</si>
  <si>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</si>
  <si>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</si>
  <si>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</si>
  <si>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</si>
  <si>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</si>
  <si>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</si>
  <si>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</si>
  <si>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</si>
  <si>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</si>
  <si>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</si>
  <si>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</si>
  <si>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</si>
  <si>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</si>
  <si>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</si>
  <si>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</si>
  <si>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</si>
  <si>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</si>
  <si>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</si>
  <si>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</si>
  <si>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</si>
  <si>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</si>
  <si>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</si>
  <si>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</si>
  <si>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</si>
  <si>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</si>
  <si>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</si>
  <si>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</si>
  <si>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</si>
  <si>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</si>
  <si>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</si>
  <si>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</si>
  <si>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</si>
  <si>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</si>
  <si>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</si>
  <si>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</si>
  <si>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</si>
  <si>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</si>
  <si>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</si>
  <si>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</si>
  <si>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</si>
  <si>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</si>
  <si>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</si>
  <si>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</si>
  <si>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</si>
  <si>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</si>
  <si>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</si>
  <si>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</si>
  <si>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</si>
  <si>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</si>
  <si>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</si>
  <si>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</si>
  <si>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</si>
  <si>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</si>
  <si>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</si>
  <si>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</si>
  <si>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</si>
  <si>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</si>
  <si>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</si>
  <si>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</si>
  <si>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</si>
  <si>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</si>
  <si>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</si>
  <si>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</si>
  <si>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</si>
  <si>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</si>
  <si>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</si>
  <si>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</si>
  <si>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</si>
  <si>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</si>
  <si>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</si>
  <si>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</si>
  <si>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</si>
  <si>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</si>
  <si>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</si>
  <si>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</si>
  <si>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</si>
  <si>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</si>
  <si>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</si>
  <si>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</si>
  <si>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</si>
  <si>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</si>
  <si>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</si>
  <si>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</si>
  <si>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</si>
  <si>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</si>
  <si>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</si>
  <si>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</si>
  <si>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</si>
  <si>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</si>
  <si>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</si>
  <si>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</si>
  <si>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</si>
  <si>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</si>
  <si>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</si>
  <si>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</si>
  <si>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</si>
  <si>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</si>
  <si>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</si>
  <si>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</si>
  <si>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</si>
  <si>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</si>
  <si>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</si>
  <si>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</si>
  <si>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</si>
  <si>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</si>
  <si>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</si>
  <si>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</si>
  <si>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</si>
  <si>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</si>
  <si>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</si>
  <si>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</si>
  <si>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</si>
  <si>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</si>
  <si>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</si>
  <si>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</si>
  <si>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</si>
  <si>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</si>
  <si>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</si>
  <si>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</si>
  <si>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</si>
  <si>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</si>
  <si>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</si>
  <si>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</si>
  <si>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</si>
  <si>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</si>
  <si>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</si>
  <si>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</si>
  <si>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</si>
  <si>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</si>
  <si>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</si>
  <si>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</si>
  <si>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</si>
  <si>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</si>
  <si>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</si>
  <si>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</si>
  <si>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</si>
  <si>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</si>
  <si>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</si>
  <si>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</si>
  <si>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</si>
  <si>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</si>
  <si>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</si>
  <si>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</si>
  <si>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</si>
  <si>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</si>
  <si>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</si>
  <si>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</si>
  <si>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</si>
  <si>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</si>
  <si>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</si>
  <si>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</si>
  <si>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</si>
  <si>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</si>
  <si>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</si>
  <si>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</si>
  <si>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</si>
  <si>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</si>
  <si>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</si>
  <si>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</si>
  <si>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</si>
  <si>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</si>
  <si>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</si>
  <si>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</si>
  <si>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</si>
  <si>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</si>
  <si>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</si>
  <si>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</si>
  <si>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</si>
  <si>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</si>
  <si>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</si>
  <si>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</si>
  <si>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</si>
  <si>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</si>
  <si>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</si>
  <si>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</si>
  <si>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</si>
  <si>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</si>
  <si>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</si>
  <si>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</si>
  <si>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</si>
  <si>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</si>
  <si>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</si>
  <si>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</si>
  <si>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</si>
  <si>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</si>
  <si>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</si>
  <si>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</si>
  <si>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</si>
  <si>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</si>
  <si>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</si>
  <si>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</si>
  <si>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</si>
  <si>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</si>
  <si>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</si>
  <si>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</si>
  <si>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</si>
  <si>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</si>
  <si>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</si>
  <si>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</si>
  <si>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</si>
  <si>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</si>
  <si>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</si>
  <si>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</si>
  <si>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</si>
  <si>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</si>
  <si>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</si>
  <si>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</si>
  <si>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</si>
  <si>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</si>
  <si>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</si>
  <si>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</si>
  <si>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</si>
  <si>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</si>
  <si>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</si>
  <si>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</si>
  <si>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</si>
  <si>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</si>
  <si>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</si>
  <si>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</si>
  <si>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</si>
  <si>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</si>
  <si>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</si>
  <si>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</si>
  <si>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</si>
  <si>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</si>
  <si>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</si>
  <si>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</si>
  <si>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</si>
  <si>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</si>
  <si>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</si>
  <si>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</si>
  <si>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</si>
  <si>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</si>
  <si>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</si>
  <si>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</si>
  <si>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</si>
  <si>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</si>
  <si>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</si>
  <si>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</si>
  <si>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</si>
  <si>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</si>
  <si>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</si>
  <si>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</si>
  <si>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</si>
  <si>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</si>
  <si>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</si>
  <si>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</si>
  <si>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</si>
  <si>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</si>
  <si>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</si>
  <si>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</si>
  <si>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</si>
  <si>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</si>
  <si>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</si>
  <si>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</si>
  <si>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</si>
  <si>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</si>
  <si>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</si>
  <si>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</si>
  <si>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</si>
  <si>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</si>
  <si>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</si>
  <si>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</si>
  <si>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</si>
  <si>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</si>
  <si>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</si>
  <si>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</si>
  <si>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</si>
  <si>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</si>
  <si>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</si>
  <si>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</si>
  <si>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</si>
  <si>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</si>
  <si>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</si>
  <si>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</si>
  <si>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</si>
  <si>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</si>
  <si>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</si>
  <si>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</si>
  <si>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</si>
  <si>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</si>
  <si>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</si>
  <si>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</si>
  <si>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</si>
  <si>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</si>
  <si>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</si>
  <si>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</si>
  <si>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</si>
  <si>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</si>
  <si>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</si>
  <si>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</si>
  <si>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</si>
  <si>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</si>
  <si>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</si>
  <si>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</si>
  <si>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</si>
  <si>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</si>
  <si>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</si>
  <si>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</si>
  <si>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</si>
  <si>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</si>
  <si>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</si>
  <si>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</si>
  <si>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</si>
  <si>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</si>
  <si>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</si>
  <si>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</si>
  <si>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</si>
  <si>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</si>
  <si>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</si>
  <si>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</si>
  <si>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</si>
  <si>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</si>
  <si>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</si>
  <si>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</si>
  <si>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</si>
  <si>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</si>
  <si>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</si>
  <si>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</si>
  <si>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</si>
  <si>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</si>
  <si>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</si>
  <si>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</si>
  <si>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</si>
  <si>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</si>
  <si>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</si>
  <si>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</si>
  <si>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</si>
  <si>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</si>
  <si>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</si>
  <si>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</si>
  <si>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</si>
  <si>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</si>
  <si>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</si>
  <si>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</si>
  <si>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</si>
  <si>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</si>
  <si>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</si>
  <si>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</si>
  <si>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</si>
  <si>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</si>
  <si>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</si>
  <si>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</si>
  <si>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</si>
  <si>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</si>
  <si>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</si>
  <si>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</si>
  <si>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</si>
  <si>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</si>
  <si>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</si>
  <si>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</si>
  <si>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</si>
  <si>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</si>
  <si>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</si>
  <si>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</si>
  <si>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</si>
  <si>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</si>
  <si>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</si>
  <si>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</si>
  <si>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</si>
  <si>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</si>
  <si>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</si>
  <si>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</si>
  <si>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</si>
  <si>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</si>
  <si>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</si>
  <si>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</si>
  <si>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</si>
  <si>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</si>
  <si>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</si>
  <si>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</si>
  <si>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</si>
  <si>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</si>
  <si>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</si>
  <si>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</si>
  <si>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</si>
  <si>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</si>
  <si>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</si>
  <si>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</si>
  <si>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</si>
  <si>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</si>
  <si>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</si>
  <si>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</si>
  <si>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</si>
  <si>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</si>
  <si>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</si>
  <si>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</si>
  <si>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</si>
  <si>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</si>
  <si>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</si>
  <si>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</si>
  <si>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</si>
  <si>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</si>
  <si>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</si>
  <si>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</si>
  <si>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</si>
  <si>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</si>
  <si>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</si>
  <si>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</si>
  <si>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</si>
  <si>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</si>
  <si>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</si>
  <si>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</si>
  <si>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</si>
  <si>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</si>
  <si>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</si>
  <si>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</si>
  <si>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</si>
  <si>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</si>
  <si>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</si>
  <si>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</si>
  <si>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</si>
  <si>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</si>
  <si>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</si>
  <si>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</si>
  <si>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</si>
  <si>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</si>
  <si>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</si>
  <si>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</si>
  <si>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</si>
  <si>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</si>
  <si>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</si>
  <si>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</si>
  <si>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</si>
  <si>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</si>
  <si>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</si>
  <si>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</si>
  <si>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</si>
  <si>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</si>
  <si>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</si>
  <si>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</si>
  <si>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</si>
  <si>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</si>
  <si>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</si>
  <si>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</si>
  <si>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</si>
  <si>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</si>
  <si>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</si>
  <si>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</si>
  <si>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</si>
  <si>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</si>
  <si>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</si>
  <si>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</si>
  <si>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</si>
  <si>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</si>
  <si>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</si>
  <si>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</si>
  <si>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</si>
  <si>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</si>
  <si>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</si>
  <si>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</si>
  <si>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</si>
  <si>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</si>
  <si>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</si>
  <si>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</si>
  <si>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</si>
  <si>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</si>
  <si>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</si>
  <si>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</si>
  <si>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</si>
  <si>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</si>
  <si>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</si>
  <si>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</si>
  <si>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</si>
  <si>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</si>
  <si>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</si>
  <si>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</si>
  <si>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</si>
  <si>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</si>
  <si>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</si>
  <si>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</si>
  <si>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</si>
  <si>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</si>
  <si>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</si>
  <si>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</si>
  <si>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</si>
  <si>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</si>
  <si>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</si>
  <si>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</si>
  <si>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</si>
  <si>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</si>
  <si>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</si>
  <si>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</si>
  <si>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</si>
  <si>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</si>
  <si>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</si>
  <si>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</si>
  <si>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</si>
  <si>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</si>
  <si>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</si>
  <si>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</si>
  <si>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</si>
  <si>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</si>
  <si>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</si>
  <si>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</si>
  <si>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</si>
  <si>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</si>
  <si>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</si>
  <si>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</si>
  <si>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</si>
  <si>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</si>
  <si>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</si>
  <si>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</si>
  <si>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</si>
  <si>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</si>
  <si>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</si>
  <si>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</si>
  <si>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</si>
  <si>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</si>
  <si>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</si>
  <si>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</si>
  <si>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</si>
  <si>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</si>
  <si>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</si>
  <si>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</si>
  <si>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</si>
  <si>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</si>
  <si>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</si>
  <si>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</si>
  <si>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</si>
  <si>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</si>
  <si>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</si>
  <si>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</si>
  <si>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</si>
  <si>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</si>
  <si>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</si>
  <si>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</si>
  <si>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</si>
  <si>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</si>
  <si>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</si>
  <si>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</si>
  <si>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</si>
  <si>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</si>
  <si>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</si>
  <si>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</si>
  <si>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</si>
  <si>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</si>
  <si>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</si>
  <si>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</si>
  <si>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</si>
  <si>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</si>
  <si>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</si>
  <si>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</si>
  <si>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</si>
  <si>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</si>
  <si>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</si>
  <si>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</si>
  <si>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</si>
  <si>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</si>
  <si>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</si>
  <si>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</si>
  <si>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</si>
  <si>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</si>
  <si>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</si>
  <si>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</si>
  <si>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</si>
  <si>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</si>
  <si>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</si>
  <si>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</si>
  <si>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</si>
  <si>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</si>
  <si>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</si>
  <si>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</si>
  <si>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</si>
  <si>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</si>
  <si>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</si>
  <si>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</si>
  <si>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</si>
  <si>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</si>
  <si>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</si>
  <si>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</si>
  <si>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</si>
  <si>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</si>
  <si>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</si>
  <si>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</si>
  <si>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</si>
  <si>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</si>
  <si>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</si>
  <si>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</si>
  <si>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</si>
  <si>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</si>
  <si>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</si>
  <si>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</si>
  <si>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</si>
  <si>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</si>
  <si>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</si>
  <si>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</si>
  <si>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</si>
  <si>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</si>
  <si>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</si>
  <si>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</si>
  <si>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</si>
  <si>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</si>
  <si>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</si>
  <si>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</si>
  <si>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</si>
  <si>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</si>
  <si>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</si>
  <si>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</si>
  <si>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</si>
  <si>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</si>
  <si>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</si>
  <si>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</si>
  <si>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</si>
  <si>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</si>
  <si>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</si>
  <si>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</si>
  <si>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</si>
  <si>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</si>
  <si>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</si>
  <si>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</si>
  <si>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</si>
  <si>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</si>
  <si>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</si>
  <si>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</si>
  <si>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</si>
  <si>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</si>
  <si>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</si>
  <si>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</si>
  <si>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</si>
  <si>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</si>
  <si>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</si>
  <si>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</si>
  <si>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</si>
  <si>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</si>
  <si>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</si>
  <si>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</si>
  <si>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</si>
  <si>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</si>
  <si>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</si>
  <si>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</si>
  <si>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</si>
  <si>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</si>
  <si>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</si>
  <si>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</si>
  <si>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</si>
  <si>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</si>
  <si>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</si>
  <si>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</si>
  <si>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</si>
  <si>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</si>
  <si>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</si>
  <si>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</si>
  <si>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</si>
  <si>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</si>
  <si>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</si>
  <si>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</si>
  <si>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</si>
  <si>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</si>
  <si>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</si>
  <si>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</si>
  <si>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</si>
  <si>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</si>
  <si>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</si>
  <si>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</si>
  <si>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</si>
  <si>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</si>
  <si>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</si>
  <si>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</si>
  <si>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</si>
  <si>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</si>
  <si>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</si>
  <si>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</si>
  <si>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</si>
  <si>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</si>
  <si>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</si>
  <si>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</si>
  <si>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</si>
  <si>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</si>
  <si>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</si>
  <si>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</si>
  <si>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</si>
  <si>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</si>
  <si>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</si>
  <si>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</si>
  <si>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</si>
  <si>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</si>
  <si>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</si>
  <si>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</si>
  <si>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</si>
  <si>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</si>
  <si>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</si>
  <si>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</si>
  <si>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</si>
  <si>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</si>
  <si>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</si>
  <si>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</si>
  <si>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</si>
  <si>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</si>
  <si>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</si>
  <si>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</si>
  <si>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</si>
  <si>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</si>
  <si>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</si>
  <si>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</si>
  <si>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</si>
  <si>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</si>
  <si>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</si>
  <si>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</si>
  <si>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</si>
  <si>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</si>
  <si>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</si>
  <si>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</si>
  <si>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</si>
  <si>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</si>
  <si>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</si>
  <si>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</si>
  <si>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</si>
  <si>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</si>
  <si>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</si>
  <si>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</si>
  <si>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</si>
  <si>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</si>
  <si>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</si>
  <si>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</si>
  <si>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</si>
  <si>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</si>
  <si>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</si>
  <si>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</si>
  <si>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</si>
  <si>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</si>
  <si>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</si>
  <si>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</si>
  <si>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</si>
  <si>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</si>
  <si>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</si>
  <si>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</si>
  <si>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</si>
  <si>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</si>
  <si>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</si>
  <si>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</si>
  <si>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</si>
  <si>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</si>
  <si>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</si>
  <si>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</si>
  <si>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</si>
  <si>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</si>
  <si>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</si>
  <si>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</si>
  <si>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</si>
  <si>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</si>
  <si>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</si>
  <si>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</si>
  <si>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</si>
  <si>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</si>
  <si>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</si>
  <si>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</si>
  <si>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</si>
  <si>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</si>
  <si>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</si>
  <si>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</si>
  <si>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</si>
  <si>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</si>
  <si>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</si>
  <si>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</si>
  <si>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</si>
  <si>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</si>
  <si>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</si>
  <si>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</si>
  <si>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</si>
  <si>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</si>
  <si>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</si>
  <si>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</si>
  <si>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</si>
  <si>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</si>
  <si>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</si>
  <si>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</si>
  <si>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</si>
  <si>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</si>
  <si>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</si>
  <si>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</si>
  <si>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</si>
  <si>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</si>
  <si>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</si>
  <si>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</si>
  <si>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</si>
  <si>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</si>
  <si>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</si>
  <si>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</si>
  <si>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</si>
  <si>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</si>
  <si>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</si>
  <si>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</si>
  <si>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</si>
  <si>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</si>
  <si>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</si>
  <si>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</si>
  <si>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</si>
  <si>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</si>
  <si>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</si>
  <si>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</si>
  <si>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</si>
  <si>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</si>
  <si>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</si>
  <si>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</si>
  <si>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</si>
  <si>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</si>
  <si>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</si>
  <si>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</si>
  <si>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</si>
  <si>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</si>
  <si>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</si>
  <si>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</si>
  <si>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</si>
  <si>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</si>
  <si>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</si>
  <si>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</si>
  <si>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</si>
  <si>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</si>
  <si>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</si>
  <si>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</si>
  <si>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</si>
  <si>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</si>
  <si>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</si>
  <si>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</si>
  <si>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</si>
  <si>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</si>
  <si>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</si>
  <si>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</si>
  <si>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</si>
  <si>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</si>
  <si>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</si>
  <si>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</si>
  <si>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</si>
  <si>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</si>
  <si>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</si>
  <si>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</si>
  <si>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</si>
  <si>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</si>
  <si>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</si>
  <si>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</si>
  <si>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</si>
  <si>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</si>
  <si>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</si>
  <si>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</si>
  <si>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</si>
  <si>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</si>
  <si>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</si>
  <si>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</si>
  <si>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</si>
  <si>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</si>
  <si>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</si>
  <si>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</si>
  <si>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</si>
  <si>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</si>
  <si>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</si>
  <si>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</si>
  <si>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</si>
  <si>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</si>
  <si>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</si>
  <si>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</si>
  <si>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</si>
  <si>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</si>
  <si>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</si>
  <si>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</si>
  <si>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</si>
  <si>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</si>
  <si>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</si>
  <si>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</si>
  <si>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</si>
  <si>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</si>
  <si>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</si>
  <si>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</si>
  <si>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</si>
  <si>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</si>
  <si>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</si>
  <si>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</si>
  <si>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</si>
  <si>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</si>
  <si>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</si>
  <si>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</si>
  <si>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</si>
  <si>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</si>
  <si>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</si>
  <si>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</si>
  <si>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</si>
  <si>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</si>
  <si>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</si>
  <si>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</si>
  <si>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</si>
  <si>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</si>
  <si>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</si>
  <si>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</si>
  <si>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</si>
  <si>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</si>
  <si>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</si>
  <si>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</si>
  <si>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</si>
  <si>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</si>
  <si>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</si>
  <si>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</si>
  <si>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</si>
  <si>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</si>
  <si>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</si>
  <si>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</si>
  <si>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</si>
  <si>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</si>
  <si>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</si>
  <si>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</si>
  <si>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</si>
  <si>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</si>
  <si>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</si>
  <si>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</si>
  <si>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</si>
  <si>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</si>
  <si>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</si>
  <si>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</si>
  <si>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</si>
  <si>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</si>
  <si>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</si>
  <si>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</si>
  <si>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</si>
  <si>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</si>
  <si>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</si>
  <si>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</si>
  <si>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</si>
  <si>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</si>
  <si>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</si>
  <si>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</si>
  <si>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</si>
  <si>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</si>
  <si>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</si>
  <si>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</si>
  <si>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</si>
  <si>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</si>
  <si>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</si>
  <si>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</si>
  <si>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</si>
  <si>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</si>
  <si>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</si>
  <si>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</si>
  <si>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</si>
  <si>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</si>
  <si>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</si>
  <si>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</si>
  <si>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</si>
  <si>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</si>
  <si>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</si>
  <si>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</si>
  <si>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</si>
  <si>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</si>
  <si>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</si>
  <si>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</si>
  <si>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</si>
  <si>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</si>
  <si>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</si>
  <si>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</si>
  <si>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</si>
  <si>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</si>
  <si>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</si>
  <si>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</si>
  <si>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</si>
  <si>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</si>
  <si>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</si>
  <si>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</si>
  <si>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</si>
  <si>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</si>
  <si>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</si>
  <si>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</si>
  <si>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</si>
  <si>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</si>
  <si>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</si>
  <si>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</si>
  <si>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</si>
  <si>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</si>
  <si>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</si>
  <si>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</si>
  <si>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</si>
  <si>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</si>
  <si>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</si>
  <si>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</si>
  <si>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</si>
  <si>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</si>
  <si>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</si>
  <si>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</si>
  <si>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</si>
  <si>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</si>
  <si>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</si>
  <si>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</si>
  <si>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</si>
  <si>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</si>
  <si>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</si>
  <si>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</si>
  <si>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</si>
  <si>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</si>
  <si>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</si>
  <si>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</si>
  <si>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</si>
  <si>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</si>
  <si>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</si>
  <si>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</si>
  <si>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</si>
  <si>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</si>
  <si>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</si>
  <si>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</si>
  <si>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</si>
  <si>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</si>
  <si>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</si>
  <si>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</si>
  <si>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</si>
  <si>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</si>
  <si>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</si>
  <si>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</si>
  <si>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</si>
  <si>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</si>
  <si>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</si>
  <si>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</si>
  <si>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</si>
  <si>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</si>
  <si>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</si>
  <si>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</si>
  <si>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</si>
  <si>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</si>
  <si>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</si>
  <si>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</si>
  <si>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</si>
  <si>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</si>
  <si>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</si>
  <si>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</si>
  <si>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</si>
  <si>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</si>
  <si>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</si>
  <si>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</si>
  <si>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</si>
  <si>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</si>
  <si>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</si>
  <si>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</si>
  <si>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</si>
  <si>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</si>
  <si>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</si>
  <si>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</si>
  <si>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</si>
  <si>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</si>
  <si>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</si>
  <si>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</si>
  <si>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</si>
  <si>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</si>
  <si>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</si>
  <si>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</si>
  <si>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</si>
  <si>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</si>
  <si>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</si>
  <si>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</si>
  <si>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</si>
  <si>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</si>
  <si>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</si>
  <si>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</si>
  <si>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</si>
  <si>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</si>
  <si>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</si>
  <si>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</si>
  <si>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</si>
  <si>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</si>
  <si>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</si>
  <si>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</si>
  <si>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</si>
  <si>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</si>
  <si>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</si>
  <si>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</si>
  <si>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</si>
  <si>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</si>
  <si>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</si>
  <si>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</si>
  <si>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</si>
  <si>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</si>
  <si>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</si>
  <si>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</si>
  <si>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</si>
  <si>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</si>
  <si>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</si>
  <si>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</si>
  <si>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</si>
  <si>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</si>
  <si>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</si>
  <si>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</si>
  <si>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</si>
  <si>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</si>
  <si>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</si>
  <si>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</si>
  <si>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</si>
  <si>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</si>
  <si>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</si>
  <si>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</si>
  <si>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</si>
  <si>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</si>
  <si>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</si>
  <si>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</si>
  <si>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</si>
  <si>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</si>
  <si>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</si>
  <si>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</si>
  <si>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</si>
  <si>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</si>
  <si>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</si>
  <si>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</si>
  <si>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</si>
  <si>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</si>
  <si>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</si>
  <si>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</si>
  <si>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</si>
  <si>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</si>
  <si>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</si>
  <si>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</si>
  <si>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</si>
  <si>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</si>
  <si>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</si>
  <si>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</si>
  <si>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</si>
  <si>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</si>
  <si>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</si>
  <si>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</si>
  <si>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</si>
  <si>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</si>
  <si>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</si>
  <si>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</si>
  <si>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</si>
  <si>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</si>
  <si>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</si>
  <si>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</si>
  <si>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</si>
  <si>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</si>
  <si>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</si>
  <si>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</si>
  <si>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</si>
  <si>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</si>
  <si>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</si>
  <si>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</si>
  <si>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</si>
  <si>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</si>
  <si>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</si>
  <si>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</si>
  <si>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</si>
  <si>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</si>
  <si>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</si>
  <si>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</si>
  <si>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</si>
  <si>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</si>
  <si>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</si>
  <si>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</si>
  <si>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</si>
  <si>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</si>
  <si>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</si>
  <si>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</si>
  <si>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</si>
  <si>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</si>
  <si>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</si>
  <si>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</si>
  <si>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</si>
  <si>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</si>
  <si>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</si>
  <si>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</si>
  <si>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</si>
  <si>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</si>
  <si>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</si>
  <si>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</si>
  <si>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</si>
  <si>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</si>
  <si>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</si>
  <si>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</si>
  <si>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</si>
  <si>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</si>
  <si>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</si>
  <si>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</si>
  <si>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</si>
  <si>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</si>
  <si>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</si>
  <si>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</si>
  <si>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</si>
  <si>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</si>
  <si>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</si>
  <si>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</si>
  <si>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</si>
  <si>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</si>
  <si>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</si>
  <si>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</si>
  <si>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</si>
  <si>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</si>
  <si>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</si>
  <si>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</si>
  <si>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</si>
  <si>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</si>
  <si>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</si>
  <si>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</si>
  <si>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</si>
  <si>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</si>
  <si>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</si>
  <si>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</si>
  <si>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</si>
  <si>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</si>
  <si>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</si>
  <si>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</si>
  <si>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</si>
  <si>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</si>
  <si>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</si>
  <si>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</si>
  <si>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</si>
  <si>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</si>
  <si>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</si>
  <si>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</si>
  <si>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</si>
  <si>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</si>
  <si>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</si>
  <si>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</si>
  <si>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</si>
  <si>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</si>
  <si>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</si>
  <si>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</si>
  <si>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</si>
  <si>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</si>
  <si>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</si>
  <si>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</si>
  <si>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</si>
  <si>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</si>
  <si>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</si>
  <si>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</si>
  <si>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</si>
  <si>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</si>
  <si>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</si>
  <si>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</si>
  <si>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</si>
  <si>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</si>
  <si>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</si>
  <si>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</si>
  <si>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</si>
  <si>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</si>
  <si>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</si>
  <si>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</si>
  <si>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</si>
  <si>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</si>
  <si>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</si>
  <si>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</si>
  <si>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</si>
  <si>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</si>
  <si>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</si>
  <si>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</si>
  <si>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</si>
  <si>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</si>
  <si>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</si>
  <si>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</si>
  <si>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</si>
  <si>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</si>
  <si>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</si>
  <si>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</si>
  <si>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</si>
  <si>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</si>
  <si>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</si>
  <si>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</si>
  <si>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</si>
  <si>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</si>
  <si>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</si>
  <si>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</si>
  <si>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</si>
  <si>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</si>
  <si>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</si>
  <si>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</si>
  <si>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</si>
  <si>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</si>
  <si>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</si>
  <si>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</si>
  <si>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</si>
  <si>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</si>
  <si>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</si>
  <si>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</si>
  <si>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</si>
  <si>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</si>
  <si>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</si>
  <si>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</si>
  <si>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</si>
  <si>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</si>
  <si>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</si>
  <si>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</si>
  <si>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</si>
  <si>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</si>
  <si>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</si>
  <si>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</si>
  <si>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</si>
  <si>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</si>
  <si>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</si>
  <si>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</si>
  <si>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</si>
  <si>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</si>
  <si>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</si>
  <si>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</si>
  <si>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</si>
  <si>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</si>
  <si>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</si>
  <si>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</si>
  <si>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</si>
  <si>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</si>
  <si>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</si>
  <si>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</si>
  <si>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</si>
  <si>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</si>
  <si>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</si>
  <si>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</si>
  <si>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</si>
  <si>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</si>
  <si>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</si>
  <si>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</si>
  <si>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</si>
  <si>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</si>
  <si>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</si>
  <si>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</si>
  <si>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</si>
  <si>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</si>
  <si>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</si>
  <si>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</si>
  <si>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</si>
  <si>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</si>
  <si>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</si>
  <si>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</si>
  <si>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</si>
  <si>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</si>
  <si>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</si>
  <si>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</si>
  <si>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</si>
  <si>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</si>
  <si>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</si>
  <si>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</si>
  <si>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</si>
  <si>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</si>
  <si>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</si>
  <si>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</si>
  <si>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</si>
  <si>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</si>
  <si>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</si>
  <si>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</si>
  <si>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</si>
  <si>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10555 1/2 W SH 71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</si>
  <si>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</si>
  <si>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</si>
  <si>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</si>
  <si>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</si>
  <si>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</si>
  <si>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</si>
  <si>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</si>
  <si>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</si>
  <si>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</si>
  <si>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</si>
  <si>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</si>
  <si>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</si>
  <si>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</si>
  <si>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</si>
  <si>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</si>
  <si>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</si>
  <si>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</si>
  <si>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</si>
  <si>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</si>
  <si>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</si>
  <si>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</si>
  <si>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</si>
  <si>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</si>
  <si>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</si>
  <si>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</si>
  <si>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</si>
  <si>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</si>
  <si>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</si>
  <si>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</si>
  <si>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</si>
  <si>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</si>
  <si>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</si>
  <si>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</si>
  <si>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</si>
  <si>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</si>
  <si>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</si>
  <si>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</si>
  <si>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</si>
  <si>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</si>
  <si>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</si>
  <si>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</si>
  <si>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</si>
  <si>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</si>
  <si>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</si>
  <si>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</si>
  <si>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</si>
  <si>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</si>
  <si>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</si>
  <si>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</si>
  <si>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</si>
  <si>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</si>
  <si>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</si>
  <si>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</si>
  <si>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</si>
  <si>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</si>
  <si>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</si>
  <si>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</si>
  <si>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</si>
  <si>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</si>
  <si>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</si>
  <si>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</si>
  <si>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</si>
  <si>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</si>
  <si>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</si>
  <si>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</si>
  <si>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</si>
  <si>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</si>
  <si>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</si>
  <si>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</si>
  <si>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</si>
  <si>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</si>
  <si>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</si>
  <si>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</si>
  <si>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</si>
  <si>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</si>
  <si>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</si>
  <si>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</si>
  <si>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</si>
  <si>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</si>
  <si>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</si>
  <si>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</si>
  <si>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</si>
  <si>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</si>
  <si>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</si>
  <si>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</si>
  <si>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</si>
  <si>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</si>
  <si>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</si>
  <si>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</si>
  <si>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</si>
  <si>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</si>
  <si>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</si>
  <si>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</si>
  <si>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</si>
  <si>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</si>
  <si>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</si>
  <si>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</si>
  <si>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</si>
  <si>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</si>
  <si>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</si>
  <si>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</si>
  <si>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</si>
  <si>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</si>
  <si>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</si>
  <si>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</si>
  <si>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</si>
  <si>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</si>
  <si>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</si>
  <si>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</si>
  <si>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</si>
  <si>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</si>
  <si>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</si>
  <si>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</si>
  <si>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</si>
  <si>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</si>
  <si>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</si>
  <si>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</si>
  <si>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</si>
  <si>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</si>
  <si>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</si>
  <si>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</si>
  <si>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</si>
  <si>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</si>
  <si>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</si>
  <si>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</si>
  <si>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</si>
  <si>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</si>
  <si>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</si>
  <si>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</si>
  <si>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</si>
  <si>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</si>
  <si>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</si>
  <si>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</si>
  <si>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</si>
  <si>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</si>
  <si>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</si>
  <si>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</si>
  <si>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</si>
  <si>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</si>
  <si>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</si>
  <si>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</si>
  <si>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</si>
  <si>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</si>
  <si>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</si>
  <si>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</si>
  <si>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</si>
  <si>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</si>
  <si>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</si>
  <si>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</si>
  <si>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</si>
  <si>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</si>
  <si>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</si>
  <si>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</si>
  <si>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>404 W ALPINE RD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</si>
  <si>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</si>
  <si>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</si>
  <si>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</si>
  <si>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</si>
  <si>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</si>
  <si>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</si>
  <si>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</si>
  <si>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</si>
  <si>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</si>
  <si>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</si>
  <si>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</si>
  <si>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</si>
  <si>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</si>
  <si>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</si>
  <si>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</si>
  <si>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</si>
  <si>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</si>
  <si>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</si>
  <si>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</si>
  <si>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</si>
  <si>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</si>
  <si>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</si>
  <si>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</si>
  <si>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</si>
  <si>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</si>
  <si>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</si>
  <si>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</si>
  <si>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</si>
  <si>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</si>
  <si>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</si>
  <si>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</si>
  <si>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</si>
  <si>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</si>
  <si>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</si>
  <si>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</si>
  <si>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</si>
  <si>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</si>
  <si>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</si>
  <si>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</si>
  <si>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</si>
  <si>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</si>
  <si>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</si>
  <si>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</si>
  <si>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</si>
  <si>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</si>
  <si>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</si>
  <si>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</si>
  <si>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</si>
  <si>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</si>
  <si>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</si>
  <si>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</si>
  <si>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</si>
  <si>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</si>
  <si>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</si>
  <si>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</si>
  <si>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</si>
  <si>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</si>
  <si>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</si>
  <si>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</si>
  <si>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</si>
  <si>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</si>
  <si>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</si>
  <si>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</si>
  <si>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</si>
  <si>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</si>
  <si>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</si>
  <si>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</si>
  <si>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</si>
  <si>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</si>
  <si>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</si>
  <si>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</si>
  <si>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</si>
  <si>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</si>
  <si>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</si>
  <si>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</si>
  <si>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</si>
  <si>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</si>
  <si>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</si>
  <si>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</si>
  <si>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</si>
  <si>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</si>
  <si>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</si>
  <si>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</si>
  <si>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</si>
  <si>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</si>
  <si>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</si>
  <si>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</si>
  <si>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</si>
  <si>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</si>
  <si>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</si>
  <si>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</si>
  <si>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</si>
  <si>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</si>
  <si>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</si>
  <si>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</si>
  <si>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</si>
  <si>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</si>
  <si>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</si>
  <si>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</si>
  <si>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</si>
  <si>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</si>
  <si>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</si>
  <si>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</si>
  <si>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</si>
  <si>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</si>
  <si>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</si>
  <si>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</si>
  <si>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</si>
  <si>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</si>
  <si>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</si>
  <si>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</si>
  <si>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</si>
  <si>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</si>
  <si>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</si>
  <si>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</si>
  <si>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</si>
  <si>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</si>
  <si>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</si>
  <si>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</si>
  <si>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</si>
  <si>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</si>
  <si>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</si>
  <si>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</si>
  <si>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</si>
  <si>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</si>
  <si>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</si>
  <si>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</si>
  <si>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</si>
  <si>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</si>
  <si>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</si>
  <si>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</si>
  <si>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</si>
  <si>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</si>
  <si>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</si>
  <si>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</si>
  <si>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</si>
  <si>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</si>
  <si>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</si>
  <si>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</si>
  <si>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</si>
  <si>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</si>
  <si>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</si>
  <si>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</si>
  <si>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</si>
  <si>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</si>
  <si>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</si>
  <si>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</si>
  <si>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</si>
  <si>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</si>
  <si>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</si>
  <si>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</si>
  <si>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</si>
  <si>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</si>
  <si>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</si>
  <si>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</si>
  <si>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</si>
  <si>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</si>
  <si>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</si>
  <si>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</si>
  <si>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</si>
  <si>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</si>
  <si>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</si>
  <si>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</si>
  <si>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</si>
  <si>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</si>
  <si>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</si>
  <si>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</si>
  <si>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</si>
  <si>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</si>
  <si>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</si>
  <si>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</si>
  <si>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</si>
  <si>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</si>
  <si>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</si>
  <si>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</si>
  <si>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</si>
  <si>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</si>
  <si>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</si>
  <si>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</si>
  <si>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</si>
  <si>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</si>
  <si>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</si>
  <si>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</si>
  <si>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</si>
  <si>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</si>
  <si>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</si>
  <si>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</si>
  <si>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</si>
  <si>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</si>
  <si>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</si>
  <si>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</si>
  <si>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</si>
  <si>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</si>
  <si>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</si>
  <si>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</si>
  <si>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</si>
  <si>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</si>
  <si>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</si>
  <si>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</si>
  <si>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</si>
  <si>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</si>
  <si>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</si>
  <si>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</si>
  <si>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</si>
  <si>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</si>
  <si>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</si>
  <si>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</si>
  <si>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</si>
  <si>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</si>
  <si>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</si>
  <si>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</si>
  <si>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</si>
  <si>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</si>
  <si>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</si>
  <si>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</si>
  <si>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</si>
  <si>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</si>
  <si>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</si>
  <si>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</si>
  <si>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</si>
  <si>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</si>
  <si>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</si>
  <si>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</si>
  <si>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</si>
  <si>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</si>
  <si>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</si>
  <si>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</si>
  <si>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</si>
  <si>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</si>
  <si>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</si>
  <si>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</si>
  <si>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</si>
  <si>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</si>
  <si>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</si>
  <si>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</si>
  <si>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</si>
  <si>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</si>
  <si>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</si>
  <si>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</si>
  <si>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</si>
  <si>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</si>
  <si>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</si>
  <si>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</si>
  <si>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</si>
  <si>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</si>
  <si>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</si>
  <si>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</si>
  <si>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</si>
  <si>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</si>
  <si>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</si>
  <si>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</si>
  <si>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</si>
  <si>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</si>
  <si>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</si>
  <si>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</si>
  <si>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</si>
  <si>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</si>
  <si>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</si>
  <si>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</si>
  <si>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</si>
  <si>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</si>
  <si>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</si>
  <si>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</si>
  <si>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</si>
  <si>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</si>
  <si>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</si>
  <si>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</si>
  <si>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</si>
  <si>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</si>
  <si>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</si>
  <si>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</si>
  <si>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</si>
  <si>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</si>
  <si>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</si>
  <si>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</si>
  <si>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</si>
  <si>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</si>
  <si>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</si>
  <si>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</si>
  <si>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</si>
  <si>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</si>
  <si>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</si>
  <si>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</si>
  <si>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</si>
  <si>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</si>
  <si>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</si>
  <si>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</si>
  <si>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</si>
  <si>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</si>
  <si>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</si>
  <si>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</si>
  <si>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</si>
  <si>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</si>
  <si>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</si>
  <si>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</si>
  <si>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</si>
  <si>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</si>
  <si>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</si>
  <si>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</si>
  <si>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</si>
  <si>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</si>
  <si>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</si>
  <si>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</si>
  <si>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</si>
  <si>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</si>
  <si>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</si>
  <si>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</si>
  <si>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</si>
  <si>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</si>
  <si>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</si>
  <si>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</si>
  <si>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</si>
  <si>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</si>
  <si>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</si>
  <si>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</si>
  <si>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</si>
  <si>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</si>
  <si>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</si>
  <si>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</si>
  <si>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</si>
  <si>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</si>
  <si>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</si>
  <si>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</si>
  <si>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</si>
  <si>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</si>
  <si>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</si>
  <si>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</si>
  <si>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</si>
  <si>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</si>
  <si>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</si>
  <si>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</si>
  <si>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</si>
  <si>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</si>
  <si>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</si>
  <si>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</si>
  <si>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</si>
  <si>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</si>
  <si>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</si>
  <si>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</si>
  <si>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</si>
  <si>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</si>
  <si>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</si>
  <si>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</si>
  <si>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</si>
  <si>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</si>
  <si>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</si>
  <si>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</si>
  <si>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</si>
  <si>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</si>
  <si>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</si>
  <si>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</si>
  <si>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</si>
  <si>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</si>
  <si>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</si>
  <si>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</si>
  <si>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</si>
  <si>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</si>
  <si>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</si>
  <si>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</si>
  <si>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</si>
  <si>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</si>
  <si>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</si>
  <si>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</si>
  <si>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</si>
  <si>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</si>
  <si>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</si>
  <si>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</si>
  <si>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</si>
  <si>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</si>
  <si>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</si>
  <si>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</si>
  <si>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</si>
  <si>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</si>
  <si>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</si>
  <si>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</si>
  <si>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</si>
  <si>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</si>
  <si>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</si>
  <si>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</si>
  <si>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</si>
  <si>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</si>
  <si>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</si>
  <si>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</si>
  <si>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</si>
  <si>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</si>
  <si>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</si>
  <si>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</si>
  <si>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</si>
  <si>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</si>
  <si>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</si>
  <si>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</si>
  <si>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</si>
  <si>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</si>
  <si>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</si>
  <si>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</si>
  <si>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</si>
  <si>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</si>
  <si>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</si>
  <si>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</si>
  <si>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</si>
  <si>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</si>
  <si>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</si>
  <si>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</si>
  <si>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</si>
  <si>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</si>
  <si>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</si>
  <si>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</si>
  <si>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</si>
  <si>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</si>
  <si>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</si>
  <si>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</si>
  <si>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</si>
  <si>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</si>
  <si>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</si>
  <si>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</si>
  <si>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</si>
  <si>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</si>
  <si>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</si>
  <si>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</si>
  <si>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</si>
  <si>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</si>
  <si>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</si>
  <si>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</si>
  <si>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</si>
  <si>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</si>
  <si>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</si>
  <si>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</si>
  <si>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</si>
  <si>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</si>
  <si>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</si>
  <si>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</si>
  <si>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</si>
  <si>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</si>
  <si>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</si>
  <si>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</si>
  <si>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</si>
  <si>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</si>
  <si>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</si>
  <si>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</si>
  <si>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</si>
  <si>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</si>
  <si>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</si>
  <si>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</si>
  <si>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</si>
  <si>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</si>
  <si>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</si>
  <si>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</si>
  <si>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</si>
  <si>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</si>
  <si>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</si>
  <si>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</si>
  <si>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</si>
  <si>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</si>
  <si>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</si>
  <si>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</si>
  <si>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</si>
  <si>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</si>
  <si>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</si>
  <si>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</si>
  <si>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</si>
  <si>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</si>
  <si>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</si>
  <si>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</si>
  <si>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</si>
  <si>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</si>
  <si>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</si>
  <si>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</si>
  <si>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</si>
  <si>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</si>
  <si>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</si>
  <si>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</si>
  <si>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</si>
  <si>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</si>
  <si>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</si>
  <si>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</si>
  <si>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</si>
  <si>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</si>
  <si>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</si>
  <si>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</si>
  <si>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</si>
  <si>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</si>
  <si>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</si>
  <si>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</si>
  <si>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</si>
  <si>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</si>
  <si>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</si>
  <si>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</si>
  <si>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</si>
  <si>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</si>
  <si>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</si>
  <si>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</si>
  <si>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</si>
  <si>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</si>
  <si>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</si>
  <si>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</si>
  <si>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</si>
  <si>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</si>
  <si>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</si>
  <si>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</si>
  <si>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</si>
  <si>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</si>
  <si>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</si>
  <si>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</si>
  <si>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</si>
  <si>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</si>
  <si>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</si>
  <si>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</si>
  <si>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</si>
  <si>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</si>
  <si>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</si>
  <si>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</si>
  <si>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</si>
  <si>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</si>
  <si>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</si>
  <si>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</si>
  <si>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</si>
  <si>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</si>
  <si>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</si>
  <si>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</si>
  <si>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</si>
  <si>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</si>
  <si>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</si>
  <si>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</si>
  <si>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</si>
  <si>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</si>
  <si>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</si>
  <si>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</si>
  <si>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</si>
  <si>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</si>
  <si>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</si>
  <si>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</si>
  <si>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</si>
  <si>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</si>
  <si>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</si>
  <si>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</si>
  <si>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</si>
  <si>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</si>
  <si>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</si>
  <si>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</si>
  <si>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</si>
  <si>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</si>
  <si>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</si>
  <si>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</si>
  <si>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</si>
  <si>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</si>
  <si>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</si>
  <si>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</si>
  <si>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</si>
  <si>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</si>
  <si>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</si>
  <si>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</si>
  <si>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</si>
  <si>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</si>
  <si>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</si>
  <si>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</si>
  <si>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</si>
  <si>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</si>
  <si>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</si>
  <si>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</si>
  <si>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</si>
  <si>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</si>
  <si>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</si>
  <si>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</si>
  <si>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</si>
  <si>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</si>
  <si>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</si>
  <si>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</si>
  <si>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</si>
  <si>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</si>
  <si>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</si>
  <si>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</si>
  <si>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</si>
  <si>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</si>
  <si>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</si>
  <si>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</si>
  <si>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</si>
  <si>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</si>
  <si>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</si>
  <si>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</si>
  <si>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</si>
  <si>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</si>
  <si>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</si>
  <si>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</si>
  <si>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</si>
  <si>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</si>
  <si>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</si>
  <si>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</si>
  <si>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</si>
  <si>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</si>
  <si>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</si>
  <si>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</si>
  <si>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</si>
  <si>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</si>
  <si>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</si>
  <si>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</si>
  <si>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</si>
  <si>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</si>
  <si>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</si>
  <si>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</si>
  <si>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</si>
  <si>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</si>
  <si>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</si>
  <si>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</si>
  <si>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</si>
  <si>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</si>
  <si>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</si>
  <si>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</si>
  <si>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</si>
  <si>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</si>
  <si>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</si>
  <si>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</si>
  <si>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</si>
  <si>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</si>
  <si>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</si>
  <si>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</si>
  <si>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</si>
  <si>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</si>
  <si>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</si>
  <si>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</si>
  <si>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</si>
  <si>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</si>
  <si>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</si>
  <si>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</si>
  <si>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</si>
  <si>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</si>
  <si>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</si>
  <si>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</si>
  <si>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</si>
  <si>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</si>
  <si>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</si>
  <si>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</si>
  <si>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</si>
  <si>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</si>
  <si>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</si>
  <si>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</si>
  <si>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</si>
  <si>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</si>
  <si>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</si>
  <si>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</si>
  <si>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</si>
  <si>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</si>
  <si>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</si>
  <si>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</si>
  <si>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</si>
  <si>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</si>
  <si>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</si>
  <si>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</si>
  <si>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</si>
  <si>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</si>
  <si>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</si>
  <si>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</si>
  <si>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</si>
  <si>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</si>
  <si>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</si>
  <si>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</si>
  <si>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</si>
  <si>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</si>
  <si>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</si>
  <si>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</si>
  <si>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</si>
  <si>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</si>
  <si>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</si>
  <si>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</si>
  <si>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</si>
  <si>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</si>
  <si>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</si>
  <si>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</si>
  <si>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</si>
  <si>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</si>
  <si>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</si>
  <si>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</si>
  <si>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</si>
  <si>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</si>
  <si>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</si>
  <si>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</si>
  <si>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</si>
  <si>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</si>
  <si>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</si>
  <si>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</si>
  <si>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</si>
  <si>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</si>
  <si>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</si>
  <si>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</si>
  <si>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</si>
  <si>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</si>
  <si>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</si>
  <si>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</si>
  <si>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</si>
  <si>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</si>
  <si>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</si>
  <si>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</si>
  <si>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</si>
  <si>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</si>
  <si>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</si>
  <si>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</si>
  <si>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</si>
  <si>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</si>
  <si>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</si>
  <si>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</si>
  <si>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</si>
  <si>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</si>
  <si>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</si>
  <si>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</si>
  <si>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</si>
  <si>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</si>
  <si>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</si>
  <si>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</si>
  <si>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</si>
  <si>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</si>
  <si>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</si>
  <si>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</si>
  <si>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</si>
  <si>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</si>
  <si>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</si>
  <si>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</si>
  <si>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</si>
  <si>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</si>
  <si>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</si>
  <si>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</si>
  <si>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</si>
  <si>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</si>
  <si>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</si>
  <si>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</si>
  <si>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</si>
  <si>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</si>
  <si>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</si>
  <si>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</si>
  <si>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</si>
  <si>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</si>
  <si>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</si>
  <si>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</si>
  <si>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</si>
  <si>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</si>
  <si>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</si>
  <si>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</si>
  <si>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</si>
  <si>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</si>
  <si>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</si>
  <si>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</si>
  <si>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</si>
  <si>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</si>
  <si>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</si>
  <si>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</si>
  <si>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</si>
  <si>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</si>
  <si>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</si>
  <si>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</si>
  <si>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</si>
  <si>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</si>
  <si>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</si>
  <si>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</si>
  <si>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</si>
  <si>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</si>
  <si>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</si>
  <si>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</si>
  <si>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</si>
  <si>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</si>
  <si>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</si>
  <si>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</si>
  <si>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</si>
  <si>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</si>
  <si>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</si>
  <si>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</si>
  <si>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</si>
  <si>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</si>
  <si>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</si>
  <si>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</si>
  <si>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</si>
  <si>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</si>
  <si>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</si>
  <si>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</si>
  <si>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</si>
  <si>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</si>
  <si>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</si>
  <si>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</si>
  <si>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</si>
  <si>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</si>
  <si>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</si>
  <si>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</si>
  <si>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</si>
  <si>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</si>
  <si>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</si>
  <si>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</si>
  <si>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</si>
  <si>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</si>
  <si>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</si>
  <si>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</si>
  <si>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</si>
  <si>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</si>
  <si>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</si>
  <si>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</si>
  <si>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</si>
  <si>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</si>
  <si>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</si>
  <si>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</si>
  <si>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</si>
  <si>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</si>
  <si>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</si>
  <si>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</si>
  <si>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</si>
  <si>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</si>
  <si>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</si>
  <si>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</si>
  <si>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</si>
  <si>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</si>
  <si>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</si>
  <si>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</si>
  <si>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</si>
  <si>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11108 ZIMMERMAN LN</t>
  </si>
  <si>
    <t>SP-2015-0321C</t>
  </si>
  <si>
    <t>10301 OLD SAN ANTONIO RD</t>
  </si>
  <si>
    <t>SP-2015-0326C</t>
  </si>
  <si>
    <t>48 EAST AVE</t>
  </si>
  <si>
    <t>301 PRESSLER ST</t>
  </si>
  <si>
    <t>300 PRESSLER ST</t>
  </si>
  <si>
    <t>7110 E BEN WHITE BLVD WB</t>
  </si>
  <si>
    <t>SP-2015-0356C</t>
  </si>
  <si>
    <t>Riverside III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</si>
  <si>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</si>
  <si>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</si>
  <si>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</si>
  <si>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</si>
  <si>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</si>
  <si>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</si>
  <si>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</si>
  <si>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</si>
  <si>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</si>
  <si>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</si>
  <si>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</si>
  <si>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</si>
  <si>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3000 KRAMER LN</t>
  </si>
  <si>
    <t>SP-2015-0394C</t>
  </si>
  <si>
    <t>4010 BANISTER LN</t>
  </si>
  <si>
    <t>SP-2015-0400C</t>
  </si>
  <si>
    <t>4100 Banister Lane</t>
  </si>
  <si>
    <t>6500 BURNET RD</t>
  </si>
  <si>
    <t>1306 W WELLS BRANCH PKWY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</si>
  <si>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</si>
  <si>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</si>
  <si>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</si>
  <si>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</si>
  <si>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</si>
  <si>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</si>
  <si>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</si>
  <si>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</si>
  <si>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</si>
  <si>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</si>
  <si>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</si>
  <si>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</si>
  <si>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</si>
  <si>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</si>
  <si>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</si>
  <si>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</si>
  <si>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</si>
  <si>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</si>
  <si>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</si>
  <si>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</si>
  <si>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</si>
  <si>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</si>
  <si>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</si>
  <si>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</si>
  <si>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</si>
  <si>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</si>
  <si>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</si>
  <si>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</si>
  <si>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</si>
  <si>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</si>
  <si>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</si>
  <si>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</si>
  <si>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</si>
  <si>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</si>
  <si>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</si>
  <si>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</si>
  <si>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</si>
  <si>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</si>
  <si>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</si>
  <si>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</si>
  <si>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</si>
  <si>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</si>
  <si>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</si>
  <si>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</si>
  <si>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</si>
  <si>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</si>
  <si>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</si>
  <si>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</si>
  <si>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</si>
  <si>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</si>
  <si>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</si>
  <si>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2804 S 1ST ST</t>
  </si>
  <si>
    <t>SP-2015-0445C</t>
  </si>
  <si>
    <t>11015 FOUR POINTS DR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</si>
  <si>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</si>
  <si>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</si>
  <si>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</si>
  <si>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</si>
  <si>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</si>
  <si>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</si>
  <si>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</si>
  <si>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</si>
  <si>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</si>
  <si>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</si>
  <si>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</si>
  <si>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</si>
  <si>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</si>
  <si>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</si>
  <si>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</si>
  <si>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</si>
  <si>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</si>
  <si>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</si>
  <si>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</si>
  <si>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</si>
  <si>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</si>
  <si>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</si>
  <si>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</si>
  <si>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</si>
  <si>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</si>
  <si>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</si>
  <si>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</si>
  <si>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</si>
  <si>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</si>
  <si>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</si>
  <si>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</si>
  <si>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</si>
  <si>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</si>
  <si>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</si>
  <si>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</si>
  <si>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</si>
  <si>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</si>
  <si>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</si>
  <si>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</si>
  <si>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</si>
  <si>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</si>
  <si>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</si>
  <si>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</si>
  <si>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</si>
  <si>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</si>
  <si>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</si>
  <si>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</si>
  <si>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</si>
  <si>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</si>
  <si>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</si>
  <si>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</si>
  <si>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</si>
  <si>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</si>
  <si>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</si>
  <si>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</si>
  <si>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</si>
  <si>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</si>
  <si>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</si>
  <si>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</si>
  <si>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</si>
  <si>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</si>
  <si>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</si>
  <si>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507 W 23RD ST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</si>
  <si>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</si>
  <si>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</si>
  <si>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</si>
  <si>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</si>
  <si>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</si>
  <si>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</si>
  <si>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</si>
  <si>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</si>
  <si>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</si>
  <si>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</si>
  <si>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</si>
  <si>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</si>
  <si>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</si>
  <si>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</si>
  <si>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</si>
  <si>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</si>
  <si>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</si>
  <si>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</si>
  <si>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</si>
  <si>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</si>
  <si>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</si>
  <si>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</si>
  <si>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</si>
  <si>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</si>
  <si>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</si>
  <si>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</si>
  <si>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</si>
  <si>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</si>
  <si>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</si>
  <si>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</si>
  <si>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</si>
  <si>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</si>
  <si>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SP-2016-0099C.SH</t>
  </si>
  <si>
    <t>1000 CONCORDIA AVE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</si>
  <si>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</si>
  <si>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</si>
  <si>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</si>
  <si>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</si>
  <si>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</si>
  <si>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</si>
  <si>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</si>
  <si>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</si>
  <si>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</si>
  <si>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</si>
  <si>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</si>
  <si>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</si>
  <si>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</si>
  <si>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</si>
  <si>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</si>
  <si>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</si>
  <si>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</si>
  <si>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</si>
  <si>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</si>
  <si>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</si>
  <si>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</si>
  <si>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</si>
  <si>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</si>
  <si>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</si>
  <si>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</si>
  <si>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</si>
  <si>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</si>
  <si>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</si>
  <si>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</si>
  <si>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</si>
  <si>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</si>
  <si>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</si>
  <si>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</si>
  <si>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</si>
  <si>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</si>
  <si>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</si>
  <si>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</si>
  <si>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</si>
  <si>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</si>
  <si>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</si>
  <si>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</si>
  <si>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</si>
  <si>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</si>
  <si>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</si>
  <si>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</si>
  <si>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</si>
  <si>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</si>
  <si>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</si>
  <si>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</si>
  <si>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</si>
  <si>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</si>
  <si>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5005 SPICEWOOD SPRINGS RD</t>
  </si>
  <si>
    <t>SPC-2015-0471C</t>
  </si>
  <si>
    <t>Rich Couch, Cunningham Allen, Inc.</t>
  </si>
  <si>
    <t>Nhat Ho, Civilitude Engineers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</si>
  <si>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</si>
  <si>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</si>
  <si>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</si>
  <si>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</si>
  <si>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</si>
  <si>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</si>
  <si>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</si>
  <si>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</si>
  <si>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</si>
  <si>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</si>
  <si>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</si>
  <si>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</si>
  <si>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</si>
  <si>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</si>
  <si>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</si>
  <si>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</si>
  <si>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</si>
  <si>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</si>
  <si>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</si>
  <si>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</si>
  <si>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</si>
  <si>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</si>
  <si>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</si>
  <si>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</si>
  <si>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</si>
  <si>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</si>
  <si>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</si>
  <si>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</si>
  <si>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</si>
  <si>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</si>
  <si>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</si>
  <si>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</si>
  <si>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</si>
  <si>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</si>
  <si>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</si>
  <si>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</si>
  <si>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</si>
  <si>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</si>
  <si>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</si>
  <si>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</si>
  <si>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</si>
  <si>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</si>
  <si>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</si>
  <si>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</si>
  <si>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</si>
  <si>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</si>
  <si>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</si>
  <si>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</si>
  <si>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</si>
  <si>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</si>
  <si>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</si>
  <si>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</si>
  <si>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</si>
  <si>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</si>
  <si>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</si>
  <si>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</si>
  <si>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</si>
  <si>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</si>
  <si>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</si>
  <si>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</si>
  <si>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</si>
  <si>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</si>
  <si>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</si>
  <si>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</si>
  <si>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</si>
  <si>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</si>
  <si>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</si>
  <si>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</si>
  <si>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</si>
  <si>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</si>
  <si>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</si>
  <si>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</si>
  <si>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</si>
  <si>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</si>
  <si>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</si>
  <si>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</si>
  <si>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</si>
  <si>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</si>
  <si>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</si>
  <si>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</si>
  <si>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</si>
  <si>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</si>
  <si>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</si>
  <si>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</si>
  <si>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</si>
  <si>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</si>
  <si>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</si>
  <si>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</si>
  <si>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</si>
  <si>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</si>
  <si>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</si>
  <si>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</si>
  <si>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</si>
  <si>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</si>
  <si>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</si>
  <si>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</si>
  <si>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</si>
  <si>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</si>
  <si>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</si>
  <si>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</si>
  <si>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</si>
  <si>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</si>
  <si>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</si>
  <si>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</si>
  <si>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</si>
  <si>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</si>
  <si>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</si>
  <si>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</si>
  <si>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</si>
  <si>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</si>
  <si>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</si>
  <si>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</si>
  <si>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</si>
  <si>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</si>
  <si>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</si>
  <si>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</si>
  <si>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</si>
  <si>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</si>
  <si>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</si>
  <si>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</si>
  <si>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</si>
  <si>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</si>
  <si>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</si>
  <si>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</si>
  <si>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</si>
  <si>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</si>
  <si>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</si>
  <si>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</si>
  <si>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</si>
  <si>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</si>
  <si>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Wells Branch Center</t>
  </si>
  <si>
    <t>Farmhouse  (fka Keesee Tract)</t>
  </si>
  <si>
    <t>2Q16</t>
  </si>
  <si>
    <t>2q16</t>
  </si>
  <si>
    <t>SP-2012-0434C(XT1)</t>
  </si>
  <si>
    <t>SP-2016-0413C</t>
  </si>
  <si>
    <t>SP-2016-0414C</t>
  </si>
  <si>
    <t>SP-2016-0391C</t>
  </si>
  <si>
    <t>SP-2016-0377C</t>
  </si>
  <si>
    <t>SP-2012-0164C.SH(XT1)</t>
  </si>
  <si>
    <t>11604288, 10874636</t>
  </si>
  <si>
    <t>11595362, 11398540</t>
  </si>
  <si>
    <t>Pressler Park West (resub of SP-2015-0352C)</t>
  </si>
  <si>
    <t>11595375, 11398530</t>
  </si>
  <si>
    <t>Pressler Park East (resub of SP-2015-0351C)</t>
  </si>
  <si>
    <t>11586407, 11397813</t>
  </si>
  <si>
    <t>48 East Ave. (resub of SP-2015-0349C)</t>
  </si>
  <si>
    <t>11580945, 11383692</t>
  </si>
  <si>
    <t>Brighton Gardens (resub of SP-2015-0314C)</t>
  </si>
  <si>
    <t>11581847, 10765425</t>
  </si>
  <si>
    <t>SP-2013-0289C(XT1)</t>
  </si>
  <si>
    <t>11558849, 10990286</t>
  </si>
  <si>
    <t>SP-2016-0454C</t>
  </si>
  <si>
    <t>11608052, 11414499</t>
  </si>
  <si>
    <t>6500 Bunet Apartments/Retail  (resub of SP-2015-0402C)</t>
  </si>
  <si>
    <t>SP-2016-0402C</t>
  </si>
  <si>
    <t>1212 E 7th</t>
  </si>
  <si>
    <t>1212 E 7TH ST</t>
  </si>
  <si>
    <t>SP-2016-0428C</t>
  </si>
  <si>
    <t>2100 Rio Grande</t>
  </si>
  <si>
    <t>2100 RIO GRANDE ST</t>
  </si>
  <si>
    <t>SP-2016-0056C.F2.SH</t>
  </si>
  <si>
    <t>SP-2016-0334C</t>
  </si>
  <si>
    <t>2709 E 5TH ST</t>
  </si>
  <si>
    <t>Thomas Lombardi, Big Red Dog Inc.</t>
  </si>
  <si>
    <t>SP-2016-0447C</t>
  </si>
  <si>
    <t>Aura Riverside</t>
  </si>
  <si>
    <t>6201 E RIVERSIDE DR</t>
  </si>
  <si>
    <t>Brian Parker, Kimley Horn and Associates</t>
  </si>
  <si>
    <t>SP-2016-0308C.SH</t>
  </si>
  <si>
    <t>Goodnight Ranch Apartments</t>
  </si>
  <si>
    <t>2022 E SLAUGHTER LN</t>
  </si>
  <si>
    <t>SP-2016-0380C</t>
  </si>
  <si>
    <t>Creekside Apartments (1 single structure)</t>
  </si>
  <si>
    <t>7104 CREEKSIDE DR</t>
  </si>
  <si>
    <t>Marcos Dequeiroga, SEC Solutions</t>
  </si>
  <si>
    <t>512.785.8446</t>
  </si>
  <si>
    <t>SP-2016-0437C</t>
  </si>
  <si>
    <t>Fusion Flats</t>
  </si>
  <si>
    <t>8401 S 1ST ST</t>
  </si>
  <si>
    <t>Joel Wixson, Kimley Horn and Associates</t>
  </si>
  <si>
    <t>SP-2016-0431C</t>
  </si>
  <si>
    <t>Mariposa Flats</t>
  </si>
  <si>
    <t>1901 MARIPOSA DR</t>
  </si>
  <si>
    <t>SP-2016-0438D</t>
  </si>
  <si>
    <t>Mogley Multifamily</t>
  </si>
  <si>
    <t>13401 WIRE RD</t>
  </si>
  <si>
    <t>78641</t>
  </si>
  <si>
    <t>Kristi Mosby, Mogley Enterprises</t>
  </si>
  <si>
    <t>512.670.1522</t>
  </si>
  <si>
    <t>SP-2016-0395C</t>
  </si>
  <si>
    <t>SOCO II Apartments</t>
  </si>
  <si>
    <t>6001 S CONGRESS AVE</t>
  </si>
  <si>
    <t>Anna Hoge, Consort, Inc.</t>
  </si>
  <si>
    <t>512.469.0500</t>
  </si>
  <si>
    <t>SP-2016-0416C</t>
  </si>
  <si>
    <t>Sunshine Townhouse Complex</t>
  </si>
  <si>
    <t>5605 SUNSHINE DR</t>
  </si>
  <si>
    <t>Jacob Svrcek, Austin Civil Engineering</t>
  </si>
  <si>
    <t>SP-2016-0315C</t>
  </si>
  <si>
    <t>The Guthrie II</t>
  </si>
  <si>
    <t>3215 GONZALES ST</t>
  </si>
  <si>
    <t>Michael Reyes, Big Red Dog Inc.</t>
  </si>
  <si>
    <t>SP-2016-0310C</t>
  </si>
  <si>
    <t>University Park Condominiums</t>
  </si>
  <si>
    <t>3500 HARMON AVE</t>
  </si>
  <si>
    <t>SP-2016-0329C</t>
  </si>
  <si>
    <t>Winflo Townhomes</t>
  </si>
  <si>
    <t>804 WINFLO DR</t>
  </si>
  <si>
    <t>Javier Barajas, Landmark Engineering</t>
  </si>
  <si>
    <t>SP-2016-0330C.MGA</t>
  </si>
  <si>
    <t>1300 Dittmar</t>
  </si>
  <si>
    <t>1322 W DITTMAR RD</t>
  </si>
  <si>
    <t>Gabe Bruehl, KBGE</t>
  </si>
  <si>
    <t>SP-2016-0348C</t>
  </si>
  <si>
    <t>17th Street Condos</t>
  </si>
  <si>
    <t>3406 E 17TH ST</t>
  </si>
  <si>
    <t>Diane Bernal, Professional StruCIVIL Engineers</t>
  </si>
  <si>
    <t>512.238.6422</t>
  </si>
  <si>
    <t>SP-2016-0408C</t>
  </si>
  <si>
    <t xml:space="preserve">Christica Condominiums - Phase Two </t>
  </si>
  <si>
    <t>6409 HUDSON BEND RD</t>
  </si>
  <si>
    <t>SP-2016-0422C</t>
  </si>
  <si>
    <t>Sundridge Condominiums</t>
  </si>
  <si>
    <t>2701 SUNRIDGE DR</t>
  </si>
  <si>
    <t>SP-2016-0424C</t>
  </si>
  <si>
    <t>Webberville Apartments</t>
  </si>
  <si>
    <t>1148 WEBBERVILLE RD</t>
  </si>
  <si>
    <t>SPC-2016-0453C</t>
  </si>
  <si>
    <t>Westlake Residential</t>
  </si>
  <si>
    <t>800 N CAPITAL OF TEXAS HWY SB</t>
  </si>
  <si>
    <t>Alta Tech Ridge Apartments</t>
  </si>
  <si>
    <t>12408 DESSAU RD</t>
  </si>
  <si>
    <t>Marisa Keiser, Big Red Dog Inc.</t>
  </si>
  <si>
    <t>608 W ST JOHNS AVE</t>
  </si>
  <si>
    <t>SP-2016-0458C</t>
  </si>
  <si>
    <t>St. Johns Multifamily</t>
  </si>
  <si>
    <t>SP-2013-0449C</t>
  </si>
  <si>
    <t>92 Red River Street</t>
  </si>
  <si>
    <t>Waller Park Place (to include three towers)</t>
  </si>
  <si>
    <t>Clarissa Davis</t>
  </si>
  <si>
    <t xml:space="preserve">Live Oak Apartments at Southpark Meadows </t>
  </si>
  <si>
    <t>Domain Multifamily Parkside, Block M</t>
  </si>
  <si>
    <t>Domain Multifamily Parkside, Block N</t>
  </si>
  <si>
    <t>SP-2014-0365C</t>
  </si>
  <si>
    <t>Burnet Road Residential</t>
  </si>
  <si>
    <t>6444 Burent Road</t>
  </si>
  <si>
    <t>70 RAINEY ST</t>
  </si>
  <si>
    <t>The Oaks at Techridge Phase III</t>
  </si>
  <si>
    <t>Jonah Mankovsky, Stantec Consulting</t>
  </si>
  <si>
    <t>3Q16</t>
  </si>
  <si>
    <t>Northshore Apartments  (fka Green Water Mixed Use)</t>
  </si>
  <si>
    <t>Austin Proper  (fka Block 188…a section of Seaholm)</t>
  </si>
  <si>
    <t>Ethos I  (fka Marbella Multifamily)</t>
  </si>
  <si>
    <t>Ethos II  (fka Marbella Multifamily, Phase II)</t>
  </si>
  <si>
    <t>Ethos III  (fka Marbella Multifamily, Phase III)</t>
  </si>
  <si>
    <t>Seaholm Residences  (resub of SP-2012-0116C)</t>
  </si>
  <si>
    <t>Millenium Rainey Street</t>
  </si>
  <si>
    <t>3q16</t>
  </si>
  <si>
    <t>22nd &amp; Nueces Mixed Use Project</t>
  </si>
  <si>
    <t>2200 NUECES ST</t>
  </si>
  <si>
    <t>SP-2016-0578CSH</t>
  </si>
  <si>
    <t>SP-2016-0537C</t>
  </si>
  <si>
    <t>300 COLORADO ST</t>
  </si>
  <si>
    <t>SP-2016-0463C</t>
  </si>
  <si>
    <t>SP-2016-0501C</t>
  </si>
  <si>
    <t>6107 E RIVERSIDE DR</t>
  </si>
  <si>
    <t>SP-2016-0512C</t>
  </si>
  <si>
    <t>SP-2016-0547C</t>
  </si>
  <si>
    <t>8319 S 1ST ST</t>
  </si>
  <si>
    <t>SP-2016-0513C</t>
  </si>
  <si>
    <t>Gaston Place Apartments</t>
  </si>
  <si>
    <t>1915 BRIARCLIFF BLVD</t>
  </si>
  <si>
    <t>SP-2016-0499C.SH</t>
  </si>
  <si>
    <t>Granada Ridge</t>
  </si>
  <si>
    <t>8327 W US 290 HWY</t>
  </si>
  <si>
    <t>SP-2016-0586D</t>
  </si>
  <si>
    <t>78737</t>
  </si>
  <si>
    <t xml:space="preserve">Harris Ridge </t>
  </si>
  <si>
    <t>1501 E HOWARD LN</t>
  </si>
  <si>
    <t>SP-2016-0543C.SH</t>
  </si>
  <si>
    <t>Highland Phase II - North Tract</t>
  </si>
  <si>
    <t>6140 HIGHLAND CAMPUS DR</t>
  </si>
  <si>
    <t>SP-2016-0518C</t>
  </si>
  <si>
    <t>107 E 31ST ST</t>
  </si>
  <si>
    <t>SP-2016-0489C</t>
  </si>
  <si>
    <t>Nightingale at Goodnight Ranch</t>
  </si>
  <si>
    <t>5900 CHARLES MERLE DR</t>
  </si>
  <si>
    <t>SPC-2016-0570CSH</t>
  </si>
  <si>
    <t>Pond Springs Mixed Use</t>
  </si>
  <si>
    <t>13130 POND SPRINGS RD</t>
  </si>
  <si>
    <t>SP-2016-0523C</t>
  </si>
  <si>
    <t>SP-2016-0108C.F2.SH</t>
  </si>
  <si>
    <t>Terraces at Scofield Ridge</t>
  </si>
  <si>
    <t>3001 SCOFIELD RIDGE PKWY</t>
  </si>
  <si>
    <t>SP-2016-0549C</t>
  </si>
  <si>
    <t>SP-2016-0475D</t>
  </si>
  <si>
    <t>Urbana East at Goodnight Ranch</t>
  </si>
  <si>
    <t>2204 E SLAUGHTER LN</t>
  </si>
  <si>
    <t>SP-2016-0526C</t>
  </si>
  <si>
    <t>Urbana West at Goodnight Ranch</t>
  </si>
  <si>
    <t>2202 E SLAUGHTER LN</t>
  </si>
  <si>
    <t>SP-2016-0527C</t>
  </si>
  <si>
    <t>Wells Branch Apartments</t>
  </si>
  <si>
    <t>800 1/2 W WELLS BRANCH PKWY</t>
  </si>
  <si>
    <t>SP-2016-0588C</t>
  </si>
  <si>
    <t>RBJ Center</t>
  </si>
  <si>
    <t>21 WALLER ST</t>
  </si>
  <si>
    <t>SP-2016-0474C.SH</t>
  </si>
  <si>
    <t>SP-2016-0592D</t>
  </si>
  <si>
    <t>SP-2016-0486C</t>
  </si>
  <si>
    <t>2100 NUECES STREET</t>
  </si>
  <si>
    <t>2100 NUECES ST</t>
  </si>
  <si>
    <t>SP-2016-0608C</t>
  </si>
  <si>
    <t>512.583.2645</t>
  </si>
  <si>
    <t>512.852.7447</t>
  </si>
  <si>
    <t>512.872.6696</t>
  </si>
  <si>
    <t>512.484.3000</t>
  </si>
  <si>
    <t>310 Comal  (several resubs)</t>
  </si>
  <si>
    <t>300 South Lamar (former Binswanger Glass site)</t>
  </si>
  <si>
    <t>11633968, 11604954, 11411237</t>
  </si>
  <si>
    <t>Nick Brown, Stantec Consulting Services, Inc.</t>
  </si>
  <si>
    <t>3rd and Colorado Residential (39 story tower)</t>
  </si>
  <si>
    <t>AMLI South Shore, Phase II</t>
  </si>
  <si>
    <t>Judd Willmann, LandDev Consulting</t>
  </si>
  <si>
    <t>Katie Wettick</t>
  </si>
  <si>
    <t>Brian J. Parker, Kimley-Horn and Associates, Inc.</t>
  </si>
  <si>
    <t>East 12th City Homes  (resub of SP-2015-0550C)</t>
  </si>
  <si>
    <t>11636576, 11453942</t>
  </si>
  <si>
    <t>Clarissa E. Davis</t>
  </si>
  <si>
    <t>Joel Wixson, Kimley-Horn and Associates, Inc.</t>
  </si>
  <si>
    <t>Sumita Kadariya, Doucet and Associates, Inc.</t>
  </si>
  <si>
    <t>Joseph T. Sandoval, LJA Engineering</t>
  </si>
  <si>
    <t>Matt Whelan, RedLeaf Properties</t>
  </si>
  <si>
    <t>AJ Ghaddar and Associates</t>
  </si>
  <si>
    <t>Limelite Apartments</t>
  </si>
  <si>
    <t>Hence Distel, KBGE</t>
  </si>
  <si>
    <t>Skylofts  (18 story tower)</t>
  </si>
  <si>
    <t>Michael Giannetta, Stantec Consulting Services</t>
  </si>
  <si>
    <t>The Park at Estancia Apartments</t>
  </si>
  <si>
    <t>Lawrence M. Hanrahan, CivilE LLC</t>
  </si>
  <si>
    <t>Stephen R. Jamison, Jamison Civil Engineering</t>
  </si>
  <si>
    <t>Michael Kenney, Big Red Dog Engineering</t>
  </si>
  <si>
    <t>Villas of Barton Ridge Estates  (several resubs)</t>
  </si>
  <si>
    <t>11647985, 10807965</t>
  </si>
  <si>
    <t>Park at Wellspoint  (resub of SP-2015-0406C)</t>
  </si>
  <si>
    <t>11618793, 11415253</t>
  </si>
  <si>
    <t>Vanessa Mendez, Urban Design Group</t>
  </si>
  <si>
    <t>SP-2016-0459C</t>
  </si>
  <si>
    <t>Inactive</t>
  </si>
  <si>
    <t>El Cinco Este</t>
  </si>
  <si>
    <t>South Urban Lofts (temporary replacement for Approved SP-2007-0351C)</t>
  </si>
  <si>
    <t>The Tyndall at Robertson Hill  (fka 8th and Embassy Multifamily)</t>
  </si>
  <si>
    <t>1630 E 6TH ST</t>
  </si>
  <si>
    <t>Oaks at Techridge Phase III  (resub of SP-2013-0076C)</t>
  </si>
  <si>
    <t>Aspen Heights Apartments  (fka 8th and Nueces--22 stories)</t>
  </si>
  <si>
    <t xml:space="preserve">805 NUECES ST  </t>
  </si>
  <si>
    <t>807 NUECES ST</t>
  </si>
  <si>
    <t xml:space="preserve">    Projects that initiated Construction:  7</t>
  </si>
  <si>
    <t>4Q16</t>
  </si>
  <si>
    <t>4q16</t>
  </si>
  <si>
    <t>SP-2017-0107C</t>
  </si>
  <si>
    <t>SP-2017-0100C</t>
  </si>
  <si>
    <t>SP-2017-0068C</t>
  </si>
  <si>
    <t>SP-2017-0019C</t>
  </si>
  <si>
    <t>SP-2012-0424C(XT1)</t>
  </si>
  <si>
    <t>11695684, 11492337</t>
  </si>
  <si>
    <t>Town Lake Lofts (new submission, SP-2016-0107c...fka North Shore Lofts)</t>
  </si>
  <si>
    <t>11692077, 11505258</t>
  </si>
  <si>
    <t>University Park Townhomes  (resub of SP-2016-0154C)</t>
  </si>
  <si>
    <t>11679299, 10915139</t>
  </si>
  <si>
    <t>404 Alpine Rd - Multifamily Condominiums (extension of Approved SP-2013-0099C)</t>
  </si>
  <si>
    <t>11663627, 11464572</t>
  </si>
  <si>
    <t>Bottom of the Big Hill Condos  (resub of SP-2015-0598C)</t>
  </si>
  <si>
    <t>11666310, 10870898</t>
  </si>
  <si>
    <t>11658700, 10956670</t>
  </si>
  <si>
    <t>SP-2013-0198C.SH(XT)</t>
  </si>
  <si>
    <t>construction or completed between 01-01-92 through 04-01-17</t>
  </si>
  <si>
    <t>Multifamily Project Status Changes During the First Quarter, 2017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</si>
  <si>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</si>
  <si>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</si>
  <si>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</si>
  <si>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</si>
  <si>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</si>
  <si>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address point</t>
  </si>
  <si>
    <t>add point comment</t>
  </si>
  <si>
    <t>ZIP Code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</si>
  <si>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</si>
  <si>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</si>
  <si>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</si>
  <si>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SP-2017-0110C</t>
  </si>
  <si>
    <t>1408 E. 6th Street</t>
  </si>
  <si>
    <t>1408 E 6TH ST</t>
  </si>
  <si>
    <t>Russell Kotara, LandDev Consulting</t>
  </si>
  <si>
    <t>SP-2017-0092C</t>
  </si>
  <si>
    <t>1606 S 1ST STREET</t>
  </si>
  <si>
    <t>1600 S 1ST ST</t>
  </si>
  <si>
    <t>SP-2017-0084C</t>
  </si>
  <si>
    <t>2015 Manor</t>
  </si>
  <si>
    <t>Scott Wuest, The Wuest Group</t>
  </si>
  <si>
    <t xml:space="preserve"> 512.835.4890</t>
  </si>
  <si>
    <t>SP-2017-0026C</t>
  </si>
  <si>
    <t>39th Street Apartments</t>
  </si>
  <si>
    <t>408 W 38TH HALF ST</t>
  </si>
  <si>
    <t>.44</t>
  </si>
  <si>
    <t>Katie Kam</t>
  </si>
  <si>
    <t>SP-2017-0096C.SH.F2</t>
  </si>
  <si>
    <t>911 W 22ND STREET</t>
  </si>
  <si>
    <t>.1570</t>
  </si>
  <si>
    <t>SP-2017-0066C</t>
  </si>
  <si>
    <t>East Avenue, Lot 6</t>
  </si>
  <si>
    <t>3403 HARMON AVE</t>
  </si>
  <si>
    <t>Gemsong Ryan, Jones and Carter</t>
  </si>
  <si>
    <t>SP-2017-0050C</t>
  </si>
  <si>
    <t>Easton Park Condos</t>
  </si>
  <si>
    <t>7900 COLTON BLUFF SPRINGS RD</t>
  </si>
  <si>
    <t>23.15</t>
  </si>
  <si>
    <t>SP-2017-0099C</t>
  </si>
  <si>
    <t xml:space="preserve">Kenniston Condominiums </t>
  </si>
  <si>
    <t>503 KENNISTON DR</t>
  </si>
  <si>
    <t>.25</t>
  </si>
  <si>
    <t>Lori Smyth, Kenniston Investments</t>
  </si>
  <si>
    <t>512.895.8656</t>
  </si>
  <si>
    <t>SP-2017-0030C</t>
  </si>
  <si>
    <t>Lenox Oaks</t>
  </si>
  <si>
    <t>460 BASTROP HWY SB</t>
  </si>
  <si>
    <t>23.12</t>
  </si>
  <si>
    <t>Ross Corder, Jones and Carter</t>
  </si>
  <si>
    <t>210.546.0074</t>
  </si>
  <si>
    <t>SP-2017-0016D</t>
  </si>
  <si>
    <t xml:space="preserve">Lynnbrook Square </t>
  </si>
  <si>
    <t>2607 DREW LN</t>
  </si>
  <si>
    <t>4.03</t>
  </si>
  <si>
    <t>Bill E. Couch, Carlson, Brigance and Doering, Inc.</t>
  </si>
  <si>
    <t>SP-2017-0020C</t>
  </si>
  <si>
    <t>Presidio II</t>
  </si>
  <si>
    <t>13500 LYNDHURST ST</t>
  </si>
  <si>
    <t>8.62</t>
  </si>
  <si>
    <t>SP-2017-0081C</t>
  </si>
  <si>
    <t>South 5th St. Apartments</t>
  </si>
  <si>
    <t>2421 S 5TH ST</t>
  </si>
  <si>
    <t>0.2115</t>
  </si>
  <si>
    <t>Michael P. Porvaznik, LJA Engineering</t>
  </si>
  <si>
    <t>SP-2017-0102C</t>
  </si>
  <si>
    <t>Springdale 5</t>
  </si>
  <si>
    <t>1033 SPRINGDALE RD</t>
  </si>
  <si>
    <t>SP-2017-0059C</t>
  </si>
  <si>
    <t>2.14</t>
  </si>
  <si>
    <t>SP-2017-0104C</t>
  </si>
  <si>
    <t>The Circle at Nelms Multi-Family Project</t>
  </si>
  <si>
    <t>SP-2016-0168C.F2.SH</t>
  </si>
  <si>
    <t>1.06</t>
  </si>
  <si>
    <t>SP-2017-0076C</t>
  </si>
  <si>
    <t>Turtle Rock Condominiums</t>
  </si>
  <si>
    <t>12833 TURTLE ROCK RD</t>
  </si>
  <si>
    <t>Joel Wixson, Kimley-Horn &amp; Associates</t>
  </si>
  <si>
    <t>SP-2017-0055C</t>
  </si>
  <si>
    <t>Webberville Mixed Use</t>
  </si>
  <si>
    <t>3515 WEBBERVILLE RD</t>
  </si>
  <si>
    <t>0.96</t>
  </si>
  <si>
    <t>Kelly Daacon, Big Red Dog Engineering</t>
  </si>
  <si>
    <t>n =</t>
  </si>
  <si>
    <t>SITE PLAN APPROVALS</t>
  </si>
  <si>
    <t>INITIATED CONSTRUCTION</t>
  </si>
  <si>
    <t>COMPLETED CONSTRUCTION</t>
  </si>
  <si>
    <t>Castle Hlll Apartments  (resub of SP-2015-0231C)</t>
  </si>
  <si>
    <t>ThinkEAST</t>
  </si>
  <si>
    <t xml:space="preserve">1500 E PARMER LN   </t>
  </si>
  <si>
    <t>The Development Pipeline from:  01-01-92 through 04-01-17</t>
  </si>
  <si>
    <t>What's New from 01-01-17 through 04-01-17:</t>
  </si>
  <si>
    <t>1Q17</t>
  </si>
  <si>
    <t>The day of reckoning for Austin's boom-boom multifamily market may finally be at hand. And</t>
  </si>
  <si>
    <t xml:space="preserve">    Projects that were Approved:  15</t>
  </si>
  <si>
    <t xml:space="preserve">    Projects that were Completed:  11</t>
  </si>
  <si>
    <t>markets are far more nimble than what used to exist and the collective development community</t>
  </si>
  <si>
    <t>Almost 2,000 units within 18 various projects were given full entitlements in the form of an</t>
  </si>
  <si>
    <t>we could witness a surge in warehousing as developers attempt to wait out what they may hope</t>
  </si>
  <si>
    <t>"site plan warehousing" on the part of the development community.  Over the next few quarters</t>
  </si>
  <si>
    <t>more reasonable 3% annualized rate of expansion, then we could see marketwide occupancy</t>
  </si>
  <si>
    <t xml:space="preserve">occupancies as supply surges upward then the softness will be short lived, otherwise, we could </t>
  </si>
  <si>
    <t>is only a temporary bit of market turbulence.  If job growth continues its shallow slide toward a</t>
  </si>
  <si>
    <t>continue its downward drift as rents will attempt to just go sideways.  The true test will be the</t>
  </si>
  <si>
    <t>be witnessing the beginning of the end of one heck of a bull multifamily market run.</t>
  </si>
  <si>
    <t>those in town who are hoping for a spot of housing oversupply may get their wish. But today's</t>
  </si>
  <si>
    <t>is acutely sensitive to falling occupancy levels and stagnating rents.  It appears that we're already</t>
  </si>
  <si>
    <t>seeing a lull as evidenced by a drop in the number of incoming proposed units.  This report is strictly</t>
  </si>
  <si>
    <t>a supply-side perspective but in conjunction with new demand-side data, Austin's multifamily market</t>
  </si>
  <si>
    <t>has clearly entered a period of increased softness.</t>
  </si>
  <si>
    <t>City of Austin--one of the smallest quarters in several years. These newly submitted developments</t>
  </si>
  <si>
    <t>City's southeastern flank:  Easton Park.</t>
  </si>
  <si>
    <t>sized complexes and one proposed development that's inside the emerging mega-development on the</t>
  </si>
  <si>
    <t>include a few small infill projects within the central city but also a couple of larger, more traditionally</t>
  </si>
  <si>
    <t>Approved Site plan, while only seven projects initiated construction, a possible sign of increased</t>
  </si>
  <si>
    <t>trajectory of rents.  If the market can bear Austin's stratospheric prices whilst enduring descending</t>
  </si>
  <si>
    <t xml:space="preserve">    New projects with Site Plans Under Review:  16</t>
  </si>
  <si>
    <t>Just over 1,600 new MF units in 18 different projects were submitted for site plan review to the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</si>
</sst>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0.0%"/>
    <numFmt numFmtId="170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61" applyNumberFormat="1" applyFont="1" quotePrefix="1">
      <alignment/>
      <protection/>
    </xf>
    <xf numFmtId="0" fontId="4" fillId="0" borderId="0" xfId="61" applyNumberFormat="1" applyFont="1" applyAlignment="1" quotePrefix="1">
      <alignment horizontal="left"/>
      <protection/>
    </xf>
    <xf numFmtId="14" fontId="4" fillId="0" borderId="0" xfId="61" applyNumberFormat="1" applyFont="1" applyAlignment="1">
      <alignment horizontal="center"/>
      <protection/>
    </xf>
    <xf numFmtId="0" fontId="4" fillId="0" borderId="0" xfId="61" applyNumberFormat="1" applyFont="1">
      <alignment/>
      <protection/>
    </xf>
    <xf numFmtId="0" fontId="4" fillId="0" borderId="0" xfId="61" applyNumberFormat="1" applyFont="1" applyAlignment="1">
      <alignment horizontal="left"/>
      <protection/>
    </xf>
    <xf numFmtId="0" fontId="4" fillId="0" borderId="0" xfId="61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69" fontId="5" fillId="0" borderId="0" xfId="0" applyNumberFormat="1" applyFont="1" applyAlignment="1">
      <alignment/>
    </xf>
    <xf numFmtId="169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62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61" applyNumberFormat="1" applyFont="1" applyAlignment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0" fontId="81" fillId="0" borderId="0" xfId="0" applyFont="1" applyAlignment="1" quotePrefix="1">
      <alignment horizontal="center"/>
    </xf>
    <xf numFmtId="0" fontId="29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2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4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0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61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35" fillId="0" borderId="0" xfId="52" applyFont="1" applyAlignment="1" applyProtection="1">
      <alignment/>
      <protection/>
    </xf>
    <xf numFmtId="169" fontId="4" fillId="0" borderId="0" xfId="0" applyNumberFormat="1" applyFont="1" applyAlignment="1">
      <alignment horizontal="center"/>
    </xf>
    <xf numFmtId="0" fontId="63" fillId="0" borderId="0" xfId="57">
      <alignment/>
      <protection/>
    </xf>
    <xf numFmtId="0" fontId="63" fillId="0" borderId="0" xfId="57" applyProtection="1">
      <alignment/>
      <protection locked="0"/>
    </xf>
    <xf numFmtId="2" fontId="4" fillId="0" borderId="0" xfId="0" applyNumberFormat="1" applyFont="1" applyAlignment="1">
      <alignment/>
    </xf>
    <xf numFmtId="0" fontId="85" fillId="0" borderId="0" xfId="0" applyFont="1" applyAlignment="1" applyProtection="1">
      <alignment/>
      <protection locked="0"/>
    </xf>
    <xf numFmtId="0" fontId="81" fillId="0" borderId="0" xfId="0" applyFont="1" applyAlignment="1">
      <alignment horizontal="right"/>
    </xf>
    <xf numFmtId="0" fontId="63" fillId="0" borderId="0" xfId="58" applyProtection="1">
      <alignment/>
      <protection locked="0"/>
    </xf>
    <xf numFmtId="0" fontId="4" fillId="0" borderId="0" xfId="58" applyFo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0" xfId="57" applyFont="1">
      <alignment/>
      <protection/>
    </xf>
    <xf numFmtId="14" fontId="4" fillId="0" borderId="0" xfId="57" applyNumberFormat="1" applyFont="1" applyAlignment="1" applyProtection="1">
      <alignment horizontal="center"/>
      <protection locked="0"/>
    </xf>
    <xf numFmtId="0" fontId="4" fillId="0" borderId="0" xfId="58" applyFont="1" applyAlignment="1" applyProtection="1">
      <alignment horizontal="center"/>
      <protection locked="0"/>
    </xf>
    <xf numFmtId="0" fontId="4" fillId="0" borderId="0" xfId="58" applyFont="1" applyAlignment="1">
      <alignment horizontal="center"/>
      <protection/>
    </xf>
    <xf numFmtId="2" fontId="4" fillId="0" borderId="0" xfId="58" applyNumberFormat="1" applyFont="1" applyAlignment="1" applyProtection="1">
      <alignment horizontal="center"/>
      <protection locked="0"/>
    </xf>
    <xf numFmtId="14" fontId="4" fillId="0" borderId="0" xfId="58" applyNumberFormat="1" applyFont="1" applyAlignment="1" applyProtection="1">
      <alignment horizontal="center"/>
      <protection locked="0"/>
    </xf>
    <xf numFmtId="0" fontId="4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10" fillId="0" borderId="0" xfId="60" applyFont="1" applyAlignment="1" applyProtection="1">
      <alignment horizontal="left"/>
      <protection/>
    </xf>
    <xf numFmtId="0" fontId="7" fillId="0" borderId="0" xfId="60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2" fontId="4" fillId="0" borderId="0" xfId="60" applyNumberFormat="1" applyFont="1" applyAlignment="1">
      <alignment horizontal="center"/>
      <protection/>
    </xf>
    <xf numFmtId="167" fontId="4" fillId="0" borderId="0" xfId="60" applyNumberFormat="1" applyFont="1" applyAlignment="1">
      <alignment horizontal="center"/>
      <protection/>
    </xf>
    <xf numFmtId="0" fontId="4" fillId="0" borderId="0" xfId="60" applyFont="1" applyAlignment="1" applyProtection="1">
      <alignment horizontal="center"/>
      <protection/>
    </xf>
    <xf numFmtId="0" fontId="11" fillId="0" borderId="0" xfId="60" applyFont="1" applyAlignment="1">
      <alignment horizontal="left"/>
      <protection/>
    </xf>
    <xf numFmtId="167" fontId="4" fillId="0" borderId="0" xfId="60" applyNumberFormat="1" applyFont="1" applyAlignment="1" applyProtection="1">
      <alignment horizontal="center"/>
      <protection/>
    </xf>
    <xf numFmtId="0" fontId="36" fillId="0" borderId="0" xfId="60" applyFont="1" applyAlignment="1">
      <alignment horizontal="left"/>
      <protection/>
    </xf>
    <xf numFmtId="0" fontId="4" fillId="0" borderId="0" xfId="60" applyFont="1" applyAlignment="1" quotePrefix="1">
      <alignment horizontal="center"/>
      <protection/>
    </xf>
    <xf numFmtId="0" fontId="4" fillId="0" borderId="0" xfId="60" applyFont="1" applyAlignment="1" applyProtection="1">
      <alignment/>
      <protection/>
    </xf>
    <xf numFmtId="0" fontId="4" fillId="0" borderId="0" xfId="60" applyFo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4" fillId="0" borderId="0" xfId="60" applyNumberFormat="1" applyFont="1" applyAlignment="1" applyProtection="1">
      <alignment horizontal="center"/>
      <protection/>
    </xf>
    <xf numFmtId="2" fontId="4" fillId="0" borderId="0" xfId="60" applyNumberFormat="1" applyFont="1" applyAlignment="1" applyProtection="1">
      <alignment horizontal="center"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Alignment="1" applyProtection="1">
      <alignment horizontal="left"/>
      <protection/>
    </xf>
    <xf numFmtId="0" fontId="4" fillId="33" borderId="18" xfId="60" applyFont="1" applyFill="1" applyBorder="1" applyAlignment="1" applyProtection="1">
      <alignment horizontal="left"/>
      <protection/>
    </xf>
    <xf numFmtId="0" fontId="4" fillId="33" borderId="19" xfId="60" applyFont="1" applyFill="1" applyBorder="1" applyAlignment="1" applyProtection="1">
      <alignment horizontal="center"/>
      <protection/>
    </xf>
    <xf numFmtId="0" fontId="4" fillId="33" borderId="19" xfId="60" applyFont="1" applyFill="1" applyBorder="1" applyAlignment="1" applyProtection="1">
      <alignment/>
      <protection/>
    </xf>
    <xf numFmtId="0" fontId="4" fillId="33" borderId="19" xfId="60" applyFont="1" applyFill="1" applyBorder="1" applyAlignment="1" applyProtection="1">
      <alignment horizontal="right"/>
      <protection/>
    </xf>
    <xf numFmtId="3" fontId="4" fillId="33" borderId="19" xfId="60" applyNumberFormat="1" applyFont="1" applyFill="1" applyBorder="1" applyAlignment="1" applyProtection="1">
      <alignment horizontal="center"/>
      <protection/>
    </xf>
    <xf numFmtId="2" fontId="4" fillId="33" borderId="19" xfId="60" applyNumberFormat="1" applyFont="1" applyFill="1" applyBorder="1" applyAlignment="1" applyProtection="1">
      <alignment horizontal="center"/>
      <protection/>
    </xf>
    <xf numFmtId="167" fontId="4" fillId="33" borderId="19" xfId="60" applyNumberFormat="1" applyFont="1" applyFill="1" applyBorder="1" applyAlignment="1" applyProtection="1">
      <alignment horizontal="center"/>
      <protection/>
    </xf>
    <xf numFmtId="0" fontId="4" fillId="33" borderId="20" xfId="60" applyFont="1" applyFill="1" applyBorder="1" applyAlignment="1" applyProtection="1">
      <alignment horizontal="center"/>
      <protection/>
    </xf>
    <xf numFmtId="0" fontId="4" fillId="0" borderId="0" xfId="60" applyFont="1" applyAlignment="1" applyProtection="1" quotePrefix="1">
      <alignment horizontal="left"/>
      <protection/>
    </xf>
    <xf numFmtId="0" fontId="4" fillId="0" borderId="0" xfId="60" applyFont="1" applyAlignment="1" applyProtection="1" quotePrefix="1">
      <alignment horizontal="center"/>
      <protection/>
    </xf>
    <xf numFmtId="0" fontId="4" fillId="0" borderId="0" xfId="60" applyFont="1" applyAlignment="1" applyProtection="1" quotePrefix="1">
      <alignment/>
      <protection/>
    </xf>
    <xf numFmtId="0" fontId="4" fillId="0" borderId="0" xfId="60" applyFont="1" applyAlignment="1" applyProtection="1">
      <alignment horizontal="fill"/>
      <protection/>
    </xf>
    <xf numFmtId="0" fontId="86" fillId="0" borderId="0" xfId="60" applyFont="1">
      <alignment/>
      <protection/>
    </xf>
    <xf numFmtId="0" fontId="4" fillId="0" borderId="0" xfId="60" applyNumberFormat="1" applyFont="1" quotePrefix="1">
      <alignment/>
      <protection/>
    </xf>
    <xf numFmtId="0" fontId="4" fillId="0" borderId="0" xfId="60" applyNumberFormat="1" applyFont="1" applyAlignment="1" quotePrefix="1">
      <alignment horizontal="center"/>
      <protection/>
    </xf>
    <xf numFmtId="0" fontId="87" fillId="0" borderId="0" xfId="60" applyFont="1" applyAlignment="1">
      <alignment horizontal="center"/>
      <protection/>
    </xf>
    <xf numFmtId="14" fontId="4" fillId="0" borderId="0" xfId="60" applyNumberFormat="1" applyFont="1" applyAlignment="1">
      <alignment horizontal="center"/>
      <protection/>
    </xf>
    <xf numFmtId="0" fontId="4" fillId="0" borderId="0" xfId="60" applyNumberFormat="1" applyFont="1" applyAlignment="1">
      <alignment horizontal="center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 applyAlignment="1" applyProtection="1">
      <alignment horizontal="center"/>
      <protection locked="0"/>
    </xf>
    <xf numFmtId="14" fontId="4" fillId="0" borderId="0" xfId="60" applyNumberFormat="1" applyFont="1" applyAlignment="1" applyProtection="1">
      <alignment horizontal="center"/>
      <protection locked="0"/>
    </xf>
    <xf numFmtId="0" fontId="63" fillId="0" borderId="0" xfId="59" applyFont="1">
      <alignment/>
      <protection/>
    </xf>
    <xf numFmtId="0" fontId="63" fillId="0" borderId="0" xfId="59" applyFont="1" applyProtection="1">
      <alignment/>
      <protection locked="0"/>
    </xf>
    <xf numFmtId="0" fontId="63" fillId="0" borderId="0" xfId="59" applyProtection="1">
      <alignment/>
      <protection locked="0"/>
    </xf>
    <xf numFmtId="0" fontId="0" fillId="0" borderId="0" xfId="60">
      <alignment/>
      <protection/>
    </xf>
    <xf numFmtId="0" fontId="7" fillId="0" borderId="0" xfId="60" applyNumberFormat="1" applyFont="1" applyAlignment="1">
      <alignment horizontal="right"/>
      <protection/>
    </xf>
    <xf numFmtId="0" fontId="7" fillId="0" borderId="0" xfId="60" applyNumberFormat="1" applyFont="1" applyAlignment="1">
      <alignment horizontal="center"/>
      <protection/>
    </xf>
    <xf numFmtId="3" fontId="7" fillId="0" borderId="21" xfId="60" applyNumberFormat="1" applyFont="1" applyBorder="1" applyAlignment="1">
      <alignment horizontal="center"/>
      <protection/>
    </xf>
    <xf numFmtId="2" fontId="4" fillId="0" borderId="0" xfId="60" applyNumberFormat="1" applyFont="1" applyAlignment="1" applyProtection="1">
      <alignment horizontal="center"/>
      <protection locked="0"/>
    </xf>
    <xf numFmtId="0" fontId="4" fillId="0" borderId="0" xfId="59" applyFont="1" applyProtection="1">
      <alignment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2" fontId="4" fillId="0" borderId="0" xfId="59" applyNumberFormat="1" applyFont="1" applyAlignment="1" applyProtection="1">
      <alignment horizontal="center"/>
      <protection locked="0"/>
    </xf>
    <xf numFmtId="14" fontId="4" fillId="0" borderId="0" xfId="59" applyNumberFormat="1" applyFont="1" applyAlignment="1" applyProtection="1">
      <alignment horizontal="center"/>
      <protection locked="0"/>
    </xf>
    <xf numFmtId="2" fontId="4" fillId="0" borderId="0" xfId="60" applyNumberFormat="1" applyFont="1" applyAlignment="1" quotePrefix="1">
      <alignment horizontal="center"/>
      <protection/>
    </xf>
    <xf numFmtId="0" fontId="4" fillId="0" borderId="0" xfId="60" applyNumberFormat="1" applyFont="1">
      <alignment/>
      <protection/>
    </xf>
    <xf numFmtId="170" fontId="4" fillId="0" borderId="0" xfId="60" applyNumberFormat="1" applyFont="1" applyAlignment="1" applyProtection="1">
      <alignment horizontal="center"/>
      <protection locked="0"/>
    </xf>
    <xf numFmtId="170" fontId="4" fillId="0" borderId="0" xfId="60" applyNumberFormat="1" applyFont="1" applyAlignment="1">
      <alignment horizontal="center"/>
      <protection/>
    </xf>
    <xf numFmtId="22" fontId="4" fillId="0" borderId="0" xfId="60" applyNumberFormat="1" applyFont="1" applyAlignment="1" applyProtection="1" quotePrefix="1">
      <alignment horizontal="center"/>
      <protection locked="0"/>
    </xf>
    <xf numFmtId="0" fontId="87" fillId="0" borderId="0" xfId="60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_Changes" xfId="61"/>
    <cellStyle name="Normal_Data" xfId="62"/>
    <cellStyle name="Normal_Data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5"/>
          <c:w val="0.970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Data!$AB$18:$AB$118</c:f>
              <c:strCache>
                <c:ptCount val="10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  <c:pt idx="99">
                  <c:v>4Q16</c:v>
                </c:pt>
                <c:pt idx="100">
                  <c:v>1Q17</c:v>
                </c:pt>
              </c:strCache>
            </c:strRef>
          </c:cat>
          <c:val>
            <c:numRef>
              <c:f>Data!$AC$18:$AC$118</c:f>
              <c:numCache>
                <c:ptCount val="10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2112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3724</c:v>
                </c:pt>
                <c:pt idx="97">
                  <c:v>3057</c:v>
                </c:pt>
                <c:pt idx="98">
                  <c:v>2276</c:v>
                </c:pt>
                <c:pt idx="99">
                  <c:v>4321</c:v>
                </c:pt>
                <c:pt idx="100">
                  <c:v>1634</c:v>
                </c:pt>
              </c:numCache>
            </c:numRef>
          </c:val>
        </c:ser>
        <c:axId val="50794869"/>
        <c:axId val="54500638"/>
      </c:bar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0"/>
        <c:lblOffset val="100"/>
        <c:tickLblSkip val="4"/>
        <c:tickMarkSkip val="4"/>
        <c:noMultiLvlLbl val="0"/>
      </c:catAx>
      <c:valAx>
        <c:axId val="54500638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Data!$AB$18:$AB$118</c:f>
              <c:strCache>
                <c:ptCount val="10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  <c:pt idx="99">
                  <c:v>4Q16</c:v>
                </c:pt>
                <c:pt idx="100">
                  <c:v>1Q17</c:v>
                </c:pt>
              </c:strCache>
            </c:strRef>
          </c:cat>
          <c:val>
            <c:numRef>
              <c:f>Data!$AC$18:$AC$118</c:f>
              <c:numCache>
                <c:ptCount val="10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2112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3724</c:v>
                </c:pt>
                <c:pt idx="97">
                  <c:v>3057</c:v>
                </c:pt>
                <c:pt idx="98">
                  <c:v>2276</c:v>
                </c:pt>
                <c:pt idx="99">
                  <c:v>4321</c:v>
                </c:pt>
                <c:pt idx="100">
                  <c:v>1634</c:v>
                </c:pt>
              </c:numCache>
            </c:numRef>
          </c:val>
        </c:ser>
        <c:axId val="20743695"/>
        <c:axId val="52475528"/>
      </c:bar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auto val="0"/>
        <c:lblOffset val="100"/>
        <c:tickLblSkip val="4"/>
        <c:tickMarkSkip val="4"/>
        <c:noMultiLvlLbl val="0"/>
      </c:catAx>
      <c:valAx>
        <c:axId val="52475528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369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Data!$AS$1440:$AS$1466</c:f>
              <c:numCache/>
            </c:numRef>
          </c:cat>
          <c:val>
            <c:numRef>
              <c:f>Data!$AT$1440:$AT$1466</c:f>
              <c:numCache/>
            </c:numRef>
          </c:val>
          <c:smooth val="0"/>
        </c:ser>
        <c:marker val="1"/>
        <c:axId val="2517705"/>
        <c:axId val="22659346"/>
      </c:lineChart>
      <c:catAx>
        <c:axId val="251770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auto val="1"/>
        <c:lblOffset val="100"/>
        <c:tickLblSkip val="3"/>
        <c:noMultiLvlLbl val="0"/>
      </c:catAx>
      <c:valAx>
        <c:axId val="226593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52</xdr:row>
      <xdr:rowOff>142875</xdr:rowOff>
    </xdr:from>
    <xdr:to>
      <xdr:col>15</xdr:col>
      <xdr:colOff>666750</xdr:colOff>
      <xdr:row>84</xdr:row>
      <xdr:rowOff>85725</xdr:rowOff>
    </xdr:to>
    <xdr:graphicFrame>
      <xdr:nvGraphicFramePr>
        <xdr:cNvPr id="2" name="Chart 1"/>
        <xdr:cNvGraphicFramePr/>
      </xdr:nvGraphicFramePr>
      <xdr:xfrm>
        <a:off x="2457450" y="15716250"/>
        <a:ext cx="1045845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828675</xdr:colOff>
      <xdr:row>1438</xdr:row>
      <xdr:rowOff>47625</xdr:rowOff>
    </xdr:from>
    <xdr:to>
      <xdr:col>51</xdr:col>
      <xdr:colOff>781050</xdr:colOff>
      <xdr:row>1465</xdr:row>
      <xdr:rowOff>142875</xdr:rowOff>
    </xdr:to>
    <xdr:graphicFrame>
      <xdr:nvGraphicFramePr>
        <xdr:cNvPr id="1" name="Chart 4"/>
        <xdr:cNvGraphicFramePr/>
      </xdr:nvGraphicFramePr>
      <xdr:xfrm>
        <a:off x="62464950" y="30584775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45</xdr:col>
      <xdr:colOff>123825</xdr:colOff>
      <xdr:row>1231</xdr:row>
      <xdr:rowOff>0</xdr:rowOff>
    </xdr:from>
    <xdr:to>
      <xdr:col>50</xdr:col>
      <xdr:colOff>161925</xdr:colOff>
      <xdr:row>1233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921900" y="26427112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2780</v>
      </c>
    </row>
    <row r="5" ht="15.75">
      <c r="B5" s="110" t="s">
        <v>2704</v>
      </c>
    </row>
    <row r="6" ht="15.75">
      <c r="B6" s="110" t="s">
        <v>2705</v>
      </c>
    </row>
    <row r="7" ht="15">
      <c r="B7" t="s">
        <v>2780</v>
      </c>
    </row>
    <row r="8" ht="15">
      <c r="B8" t="s">
        <v>2780</v>
      </c>
    </row>
    <row r="10" spans="2:3" ht="16.5" thickBot="1">
      <c r="B10" s="109" t="s">
        <v>2706</v>
      </c>
      <c r="C10" s="109" t="s">
        <v>2707</v>
      </c>
    </row>
    <row r="11" spans="2:3" ht="15">
      <c r="B11" s="108"/>
      <c r="C11" s="108"/>
    </row>
    <row r="12" spans="2:3" ht="15">
      <c r="B12" t="s">
        <v>2708</v>
      </c>
      <c r="C12" t="s">
        <v>1718</v>
      </c>
    </row>
    <row r="14" spans="2:3" ht="15">
      <c r="B14" t="s">
        <v>3504</v>
      </c>
      <c r="C14" t="s">
        <v>2272</v>
      </c>
    </row>
    <row r="16" spans="2:3" ht="15">
      <c r="B16" t="s">
        <v>2273</v>
      </c>
      <c r="C16" t="s">
        <v>2274</v>
      </c>
    </row>
    <row r="18" spans="2:3" ht="15">
      <c r="B18" t="s">
        <v>2275</v>
      </c>
      <c r="C18" t="s">
        <v>2276</v>
      </c>
    </row>
    <row r="20" spans="2:3" ht="15">
      <c r="B20" t="s">
        <v>2037</v>
      </c>
      <c r="C20" t="s">
        <v>463</v>
      </c>
    </row>
    <row r="22" spans="2:3" ht="15">
      <c r="B22" t="s">
        <v>2277</v>
      </c>
      <c r="C22" t="s">
        <v>1719</v>
      </c>
    </row>
    <row r="23" ht="15">
      <c r="C23" t="s">
        <v>1431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13"/>
  <sheetViews>
    <sheetView tabSelected="1" zoomScale="60" zoomScaleNormal="60" zoomScalePageLayoutView="0" workbookViewId="0" topLeftCell="B5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1" max="21" width="11.5546875" style="0" bestFit="1" customWidth="1"/>
    <col min="23" max="23" width="9.4453125" style="0" bestFit="1" customWidth="1"/>
  </cols>
  <sheetData>
    <row r="4" spans="1:3" ht="15">
      <c r="A4" t="s">
        <v>1432</v>
      </c>
      <c r="C4" t="s">
        <v>2780</v>
      </c>
    </row>
    <row r="5" spans="3:4" ht="15">
      <c r="C5" t="s">
        <v>2780</v>
      </c>
      <c r="D5" t="s">
        <v>2780</v>
      </c>
    </row>
    <row r="6" spans="2:4" ht="15">
      <c r="B6" t="s">
        <v>2780</v>
      </c>
      <c r="C6" t="s">
        <v>2780</v>
      </c>
      <c r="D6" t="s">
        <v>2780</v>
      </c>
    </row>
    <row r="7" spans="3:4" ht="15">
      <c r="C7" t="s">
        <v>2780</v>
      </c>
      <c r="D7" t="s">
        <v>2780</v>
      </c>
    </row>
    <row r="8" spans="2:18" ht="45">
      <c r="B8" t="s">
        <v>2780</v>
      </c>
      <c r="D8" s="107" t="s">
        <v>3505</v>
      </c>
      <c r="E8" s="1"/>
      <c r="F8" s="1"/>
      <c r="G8" s="1"/>
      <c r="H8" s="1"/>
      <c r="I8" s="1"/>
      <c r="J8" s="1"/>
      <c r="K8" s="1"/>
      <c r="L8" s="144"/>
      <c r="M8" s="144"/>
      <c r="N8" s="144"/>
      <c r="O8" s="144"/>
      <c r="P8" s="144"/>
      <c r="Q8" s="144"/>
      <c r="R8" s="144"/>
    </row>
    <row r="9" spans="4:18" ht="30">
      <c r="D9" s="117" t="s">
        <v>6157</v>
      </c>
      <c r="E9" s="1"/>
      <c r="F9" s="1"/>
      <c r="G9" s="1"/>
      <c r="H9" s="1"/>
      <c r="I9" s="1"/>
      <c r="J9" s="1"/>
      <c r="K9" s="1"/>
      <c r="L9" s="144"/>
      <c r="M9" s="144"/>
      <c r="N9" s="144"/>
      <c r="O9" s="144"/>
      <c r="P9" s="144"/>
      <c r="Q9" s="144"/>
      <c r="R9" s="144"/>
    </row>
    <row r="10" spans="4:18" ht="26.25">
      <c r="D10" s="97" t="s">
        <v>2780</v>
      </c>
      <c r="E10" s="1"/>
      <c r="F10" s="1"/>
      <c r="G10" s="1"/>
      <c r="H10" s="123"/>
      <c r="I10" s="144"/>
      <c r="J10" s="1"/>
      <c r="K10" s="1"/>
      <c r="L10" s="144"/>
      <c r="M10" s="144"/>
      <c r="N10" s="144"/>
      <c r="O10" s="144"/>
      <c r="P10" s="144"/>
      <c r="Q10" s="144"/>
      <c r="R10" s="144"/>
    </row>
    <row r="11" spans="4:18" ht="15">
      <c r="D11" s="2" t="s">
        <v>2780</v>
      </c>
      <c r="E11" s="1"/>
      <c r="F11" s="1"/>
      <c r="G11" s="1"/>
      <c r="H11" s="1"/>
      <c r="I11" s="1"/>
      <c r="J11" s="1"/>
      <c r="K11" s="1"/>
      <c r="L11" s="144"/>
      <c r="M11" s="144"/>
      <c r="N11" s="144"/>
      <c r="O11" s="144"/>
      <c r="P11" s="144"/>
      <c r="Q11" s="144"/>
      <c r="R11" s="144"/>
    </row>
    <row r="12" spans="4:18" ht="23.25">
      <c r="D12" s="136" t="s">
        <v>6158</v>
      </c>
      <c r="E12" s="1"/>
      <c r="F12" s="1"/>
      <c r="G12" s="1"/>
      <c r="H12" s="1"/>
      <c r="I12" s="1"/>
      <c r="J12" s="1"/>
      <c r="K12" s="1"/>
      <c r="L12" s="144"/>
      <c r="M12" s="144"/>
      <c r="N12" s="144"/>
      <c r="O12" s="144"/>
      <c r="P12" s="144"/>
      <c r="Q12" s="144"/>
      <c r="R12" s="144"/>
    </row>
    <row r="13" spans="4:18" ht="23.25">
      <c r="D13" s="3" t="s">
        <v>6183</v>
      </c>
      <c r="E13" s="1"/>
      <c r="F13" s="1"/>
      <c r="G13" s="1"/>
      <c r="H13" s="1"/>
      <c r="I13" s="1"/>
      <c r="J13" s="1"/>
      <c r="K13" s="1"/>
      <c r="L13" s="144"/>
      <c r="M13" s="144"/>
      <c r="N13" s="144"/>
      <c r="O13" s="144"/>
      <c r="P13" s="144"/>
      <c r="Q13" s="144"/>
      <c r="R13" s="144"/>
    </row>
    <row r="14" spans="4:18" ht="23.25">
      <c r="D14" s="3" t="s">
        <v>6161</v>
      </c>
      <c r="E14" s="1"/>
      <c r="F14" s="1"/>
      <c r="G14" s="1"/>
      <c r="H14" s="1"/>
      <c r="I14" s="1"/>
      <c r="J14" s="1"/>
      <c r="K14" s="1"/>
      <c r="L14" s="144"/>
      <c r="M14" s="144"/>
      <c r="N14" s="144"/>
      <c r="O14" s="144"/>
      <c r="P14" s="144"/>
      <c r="Q14" s="144"/>
      <c r="R14" s="144"/>
    </row>
    <row r="15" spans="4:18" ht="23.25">
      <c r="D15" s="3" t="s">
        <v>6047</v>
      </c>
      <c r="E15" s="1"/>
      <c r="F15" s="1"/>
      <c r="G15" s="1"/>
      <c r="H15" s="1"/>
      <c r="I15" s="1"/>
      <c r="J15" s="1"/>
      <c r="K15" s="1"/>
      <c r="L15" s="144"/>
      <c r="M15" s="144"/>
      <c r="N15" s="144"/>
      <c r="O15" s="144"/>
      <c r="P15" s="144"/>
      <c r="Q15" s="144"/>
      <c r="R15" s="144"/>
    </row>
    <row r="16" spans="4:18" ht="23.25">
      <c r="D16" s="3" t="s">
        <v>6162</v>
      </c>
      <c r="E16" s="1"/>
      <c r="F16" s="1"/>
      <c r="G16" s="1"/>
      <c r="H16" s="1"/>
      <c r="I16" s="1"/>
      <c r="J16" s="1"/>
      <c r="K16" s="1"/>
      <c r="L16" s="144"/>
      <c r="M16" s="144"/>
      <c r="N16" s="144"/>
      <c r="O16" s="144"/>
      <c r="P16" s="144"/>
      <c r="Q16" s="144"/>
      <c r="R16" s="144"/>
    </row>
    <row r="17" spans="4:18" ht="15">
      <c r="D17" s="2" t="s">
        <v>2780</v>
      </c>
      <c r="E17" s="1"/>
      <c r="F17" s="1"/>
      <c r="G17" s="1"/>
      <c r="H17" s="1"/>
      <c r="I17" s="1"/>
      <c r="J17" s="1"/>
      <c r="K17" s="1"/>
      <c r="L17" s="144"/>
      <c r="M17" s="144"/>
      <c r="N17" s="144"/>
      <c r="O17" s="144"/>
      <c r="P17" s="144"/>
      <c r="Q17" s="144"/>
      <c r="R17" s="144"/>
    </row>
    <row r="18" spans="4:18" ht="15">
      <c r="D18" s="138" t="s">
        <v>2780</v>
      </c>
      <c r="E18" s="1"/>
      <c r="F18" s="1"/>
      <c r="G18" s="1"/>
      <c r="H18" s="1"/>
      <c r="I18" s="1"/>
      <c r="J18" s="1"/>
      <c r="K18" s="1"/>
      <c r="L18" s="144"/>
      <c r="M18" s="144"/>
      <c r="N18" s="144"/>
      <c r="O18" s="144"/>
      <c r="P18" s="144"/>
      <c r="Q18" s="144"/>
      <c r="R18" s="144"/>
    </row>
    <row r="19" spans="4:18" ht="15">
      <c r="D19" s="138" t="s">
        <v>2780</v>
      </c>
      <c r="E19" s="1"/>
      <c r="F19" s="1"/>
      <c r="G19" s="1"/>
      <c r="H19" s="1"/>
      <c r="I19" s="1"/>
      <c r="J19" s="1"/>
      <c r="K19" s="1"/>
      <c r="L19" s="144"/>
      <c r="M19" s="144"/>
      <c r="N19" s="144"/>
      <c r="O19" s="144"/>
      <c r="P19" s="144"/>
      <c r="Q19" s="144"/>
      <c r="R19" s="144"/>
    </row>
    <row r="20" spans="4:18" ht="26.25">
      <c r="D20" s="121" t="s">
        <v>3504</v>
      </c>
      <c r="E20" s="1"/>
      <c r="F20" s="1"/>
      <c r="G20" s="1"/>
      <c r="H20" s="1"/>
      <c r="I20" s="1"/>
      <c r="J20" s="1"/>
      <c r="K20" s="1"/>
      <c r="L20" s="144"/>
      <c r="M20" s="144"/>
      <c r="N20" s="144"/>
      <c r="O20" s="144"/>
      <c r="P20" s="144"/>
      <c r="Q20" s="144"/>
      <c r="R20" s="144"/>
    </row>
    <row r="21" spans="4:18" ht="15">
      <c r="D21" s="2"/>
      <c r="E21" s="1"/>
      <c r="F21" s="1"/>
      <c r="G21" s="1"/>
      <c r="H21" s="1"/>
      <c r="I21" s="1"/>
      <c r="J21" s="1"/>
      <c r="K21" s="1"/>
      <c r="L21" s="144"/>
      <c r="M21" s="144"/>
      <c r="N21" s="144"/>
      <c r="O21" s="144"/>
      <c r="P21" s="144"/>
      <c r="Q21" s="144"/>
      <c r="R21" s="144"/>
    </row>
    <row r="22" spans="4:21" ht="26.25">
      <c r="D22" s="102" t="s">
        <v>6160</v>
      </c>
      <c r="E22" s="1"/>
      <c r="F22" s="1"/>
      <c r="G22" s="1"/>
      <c r="H22" s="1"/>
      <c r="I22" s="1"/>
      <c r="J22" s="1"/>
      <c r="K22" s="1"/>
      <c r="L22" s="144"/>
      <c r="M22" s="144"/>
      <c r="N22" s="144"/>
      <c r="O22" s="144"/>
      <c r="P22" s="144"/>
      <c r="Q22" s="144"/>
      <c r="R22" s="144"/>
      <c r="U22" s="102"/>
    </row>
    <row r="23" spans="4:21" ht="26.25">
      <c r="D23" s="102" t="s">
        <v>6172</v>
      </c>
      <c r="E23" s="1"/>
      <c r="F23" s="1"/>
      <c r="G23" s="1"/>
      <c r="H23" s="1"/>
      <c r="I23" s="1"/>
      <c r="J23" s="1"/>
      <c r="K23" s="1"/>
      <c r="L23" s="144"/>
      <c r="M23" s="144"/>
      <c r="N23" s="144"/>
      <c r="O23" s="144"/>
      <c r="P23" s="144"/>
      <c r="Q23" s="144"/>
      <c r="R23" s="144"/>
      <c r="U23" s="102"/>
    </row>
    <row r="24" spans="4:21" ht="26.25">
      <c r="D24" s="102" t="s">
        <v>6163</v>
      </c>
      <c r="E24" s="1"/>
      <c r="F24" s="1"/>
      <c r="G24" s="1"/>
      <c r="H24" s="1"/>
      <c r="I24" s="1"/>
      <c r="J24" s="1"/>
      <c r="K24" s="1"/>
      <c r="L24" s="144"/>
      <c r="M24" s="144"/>
      <c r="N24" s="144"/>
      <c r="O24" s="144"/>
      <c r="P24" s="144"/>
      <c r="Q24" s="144"/>
      <c r="R24" s="144"/>
      <c r="U24" s="102"/>
    </row>
    <row r="25" spans="4:21" ht="26.25">
      <c r="D25" s="102" t="s">
        <v>6173</v>
      </c>
      <c r="E25" s="1"/>
      <c r="F25" s="1"/>
      <c r="G25" s="1"/>
      <c r="H25" s="1"/>
      <c r="I25" s="1"/>
      <c r="J25" s="1"/>
      <c r="K25" s="1"/>
      <c r="L25" s="144"/>
      <c r="M25" s="144"/>
      <c r="N25" s="144"/>
      <c r="O25" s="144"/>
      <c r="P25" s="144"/>
      <c r="Q25" s="144"/>
      <c r="R25" s="144"/>
      <c r="U25" s="102"/>
    </row>
    <row r="26" spans="4:21" ht="26.25">
      <c r="D26" s="102" t="s">
        <v>6174</v>
      </c>
      <c r="E26" s="1"/>
      <c r="F26" s="1"/>
      <c r="G26" s="1"/>
      <c r="H26" s="1"/>
      <c r="I26" s="1"/>
      <c r="J26" s="1"/>
      <c r="K26" s="1"/>
      <c r="L26" s="144"/>
      <c r="M26" s="144"/>
      <c r="N26" s="144"/>
      <c r="O26" s="144"/>
      <c r="P26" s="144"/>
      <c r="Q26" s="144"/>
      <c r="R26" s="144"/>
      <c r="U26" s="102"/>
    </row>
    <row r="27" spans="4:21" ht="26.25">
      <c r="D27" s="102" t="s">
        <v>6175</v>
      </c>
      <c r="E27" s="1"/>
      <c r="F27" s="1"/>
      <c r="G27" s="1"/>
      <c r="H27" s="1"/>
      <c r="I27" s="1"/>
      <c r="J27" s="1"/>
      <c r="K27" s="1"/>
      <c r="L27" s="144"/>
      <c r="M27" s="144"/>
      <c r="N27" s="144"/>
      <c r="O27" s="144"/>
      <c r="P27" s="144"/>
      <c r="Q27" s="144"/>
      <c r="R27" s="144"/>
      <c r="U27" s="102"/>
    </row>
    <row r="28" spans="4:21" ht="26.25">
      <c r="D28" s="102" t="s">
        <v>6176</v>
      </c>
      <c r="E28" s="1"/>
      <c r="F28" s="1"/>
      <c r="G28" s="1"/>
      <c r="H28" s="1"/>
      <c r="I28" s="1"/>
      <c r="J28" s="1"/>
      <c r="K28" s="1"/>
      <c r="L28" s="144"/>
      <c r="M28" s="144"/>
      <c r="N28" s="144"/>
      <c r="O28" s="144"/>
      <c r="P28" s="144"/>
      <c r="Q28" s="144"/>
      <c r="R28" s="144"/>
      <c r="U28" s="102"/>
    </row>
    <row r="29" spans="5:21" ht="26.25">
      <c r="E29" s="1"/>
      <c r="F29" s="1"/>
      <c r="G29" s="1"/>
      <c r="H29" s="1"/>
      <c r="I29" s="1"/>
      <c r="J29" s="1"/>
      <c r="K29" s="1"/>
      <c r="L29" s="144"/>
      <c r="M29" s="144"/>
      <c r="N29" s="144"/>
      <c r="O29" s="144"/>
      <c r="P29" s="144"/>
      <c r="Q29" s="144"/>
      <c r="R29" s="144"/>
      <c r="U29" s="102"/>
    </row>
    <row r="30" spans="4:21" ht="26.25">
      <c r="D30" s="102" t="s">
        <v>6184</v>
      </c>
      <c r="E30" s="1"/>
      <c r="F30" s="1"/>
      <c r="G30" s="1"/>
      <c r="H30" s="1"/>
      <c r="I30" s="1"/>
      <c r="J30" s="1"/>
      <c r="K30" s="1"/>
      <c r="L30" s="144"/>
      <c r="M30" s="144"/>
      <c r="N30" s="144"/>
      <c r="O30" s="144"/>
      <c r="P30" s="144"/>
      <c r="Q30" s="144"/>
      <c r="R30" s="144"/>
      <c r="U30" s="102"/>
    </row>
    <row r="31" spans="4:21" ht="26.25">
      <c r="D31" s="102" t="s">
        <v>6177</v>
      </c>
      <c r="E31" s="1"/>
      <c r="F31" s="1"/>
      <c r="G31" s="1"/>
      <c r="H31" s="1"/>
      <c r="I31" s="1"/>
      <c r="J31" s="1"/>
      <c r="K31" s="1"/>
      <c r="L31" s="144"/>
      <c r="M31" s="144"/>
      <c r="N31" s="144"/>
      <c r="O31" s="144"/>
      <c r="P31" s="144"/>
      <c r="Q31" s="144"/>
      <c r="R31" s="144"/>
      <c r="U31" s="102"/>
    </row>
    <row r="32" spans="4:21" ht="26.25">
      <c r="D32" s="102" t="s">
        <v>6180</v>
      </c>
      <c r="E32" s="1"/>
      <c r="F32" s="1"/>
      <c r="G32" s="1"/>
      <c r="H32" s="1"/>
      <c r="I32" s="1"/>
      <c r="J32" s="1"/>
      <c r="K32" s="1"/>
      <c r="L32" s="144"/>
      <c r="M32" s="144"/>
      <c r="N32" s="144"/>
      <c r="O32" s="144"/>
      <c r="P32" s="144"/>
      <c r="Q32" s="144"/>
      <c r="R32" s="144"/>
      <c r="U32" s="102"/>
    </row>
    <row r="33" spans="4:21" ht="26.25">
      <c r="D33" s="102" t="s">
        <v>6179</v>
      </c>
      <c r="E33" s="1"/>
      <c r="F33" s="1"/>
      <c r="G33" s="1"/>
      <c r="H33" s="1"/>
      <c r="I33" s="1"/>
      <c r="J33" s="1"/>
      <c r="K33" s="1"/>
      <c r="L33" s="144"/>
      <c r="M33" s="144"/>
      <c r="N33" s="144"/>
      <c r="O33" s="144"/>
      <c r="P33" s="144"/>
      <c r="Q33" s="144"/>
      <c r="R33" s="144"/>
      <c r="U33" s="102"/>
    </row>
    <row r="34" spans="4:21" ht="26.25">
      <c r="D34" s="102" t="s">
        <v>6178</v>
      </c>
      <c r="E34" s="1"/>
      <c r="F34" s="1"/>
      <c r="G34" s="1"/>
      <c r="H34" s="1"/>
      <c r="I34" s="1"/>
      <c r="J34" s="1"/>
      <c r="K34" s="1"/>
      <c r="L34" s="144"/>
      <c r="M34" s="144"/>
      <c r="N34" s="144"/>
      <c r="O34" s="144"/>
      <c r="P34" s="144"/>
      <c r="Q34" s="144"/>
      <c r="R34" s="144"/>
      <c r="U34" s="102"/>
    </row>
    <row r="35" spans="4:21" ht="26.25">
      <c r="D35" s="102"/>
      <c r="E35" s="1"/>
      <c r="F35" s="1"/>
      <c r="G35" s="1"/>
      <c r="H35" s="1"/>
      <c r="I35" s="1"/>
      <c r="J35" s="1"/>
      <c r="K35" s="1"/>
      <c r="L35" s="144"/>
      <c r="M35" s="144"/>
      <c r="N35" s="144"/>
      <c r="O35" s="144"/>
      <c r="P35" s="144"/>
      <c r="Q35" s="144"/>
      <c r="R35" s="144"/>
      <c r="U35" s="102"/>
    </row>
    <row r="36" spans="4:21" ht="26.25">
      <c r="D36" s="102" t="s">
        <v>6164</v>
      </c>
      <c r="E36" s="1"/>
      <c r="F36" s="1"/>
      <c r="G36" s="1"/>
      <c r="H36" s="1"/>
      <c r="I36" s="1"/>
      <c r="J36" s="1"/>
      <c r="K36" s="1"/>
      <c r="L36" s="144"/>
      <c r="M36" s="144"/>
      <c r="N36" s="144"/>
      <c r="O36" s="144"/>
      <c r="P36" s="144"/>
      <c r="Q36" s="144"/>
      <c r="R36" s="144"/>
      <c r="U36" s="102"/>
    </row>
    <row r="37" spans="4:21" ht="26.25">
      <c r="D37" s="102" t="s">
        <v>6181</v>
      </c>
      <c r="E37" s="1"/>
      <c r="F37" s="1"/>
      <c r="G37" s="1"/>
      <c r="H37" s="1"/>
      <c r="I37" s="1"/>
      <c r="J37" s="1"/>
      <c r="K37" s="1"/>
      <c r="L37" s="144"/>
      <c r="M37" s="144"/>
      <c r="N37" s="144"/>
      <c r="O37" s="144"/>
      <c r="P37" s="144"/>
      <c r="Q37" s="144"/>
      <c r="R37" s="144"/>
      <c r="U37" s="102"/>
    </row>
    <row r="38" spans="4:21" ht="26.25">
      <c r="D38" s="102" t="s">
        <v>6166</v>
      </c>
      <c r="E38" s="1"/>
      <c r="F38" s="1"/>
      <c r="G38" s="1"/>
      <c r="H38" s="1"/>
      <c r="I38" s="1"/>
      <c r="J38" s="1"/>
      <c r="K38" s="1"/>
      <c r="L38" s="144"/>
      <c r="M38" s="144"/>
      <c r="N38" s="144"/>
      <c r="O38" s="144"/>
      <c r="P38" s="144"/>
      <c r="Q38" s="144"/>
      <c r="R38" s="144"/>
      <c r="U38" s="102"/>
    </row>
    <row r="39" spans="4:21" ht="26.25">
      <c r="D39" s="102" t="s">
        <v>6165</v>
      </c>
      <c r="E39" s="1"/>
      <c r="F39" s="1"/>
      <c r="G39" s="1"/>
      <c r="H39" s="1"/>
      <c r="I39" s="1"/>
      <c r="J39" s="1"/>
      <c r="K39" s="1"/>
      <c r="L39" s="144"/>
      <c r="M39" s="144"/>
      <c r="N39" s="144"/>
      <c r="O39" s="144"/>
      <c r="P39" s="144"/>
      <c r="Q39" s="144"/>
      <c r="R39" s="144"/>
      <c r="U39" s="102"/>
    </row>
    <row r="40" spans="4:21" ht="26.25">
      <c r="D40" s="102" t="s">
        <v>6169</v>
      </c>
      <c r="E40" s="1"/>
      <c r="F40" s="1"/>
      <c r="G40" s="1"/>
      <c r="H40" s="1"/>
      <c r="I40" s="1"/>
      <c r="J40" s="1"/>
      <c r="K40" s="1"/>
      <c r="L40" s="144"/>
      <c r="M40" s="144"/>
      <c r="N40" s="144"/>
      <c r="O40" s="144"/>
      <c r="P40" s="144"/>
      <c r="Q40" s="144"/>
      <c r="R40" s="144"/>
      <c r="U40" s="102"/>
    </row>
    <row r="41" spans="4:21" ht="26.25">
      <c r="D41" s="102" t="s">
        <v>6167</v>
      </c>
      <c r="E41" s="1"/>
      <c r="F41" s="1"/>
      <c r="G41" s="1"/>
      <c r="H41" s="1"/>
      <c r="I41" s="1"/>
      <c r="J41" s="1"/>
      <c r="K41" s="1"/>
      <c r="L41" s="144"/>
      <c r="M41" s="144"/>
      <c r="N41" s="144"/>
      <c r="O41" s="144"/>
      <c r="P41" s="144"/>
      <c r="Q41" s="144"/>
      <c r="R41" s="144"/>
      <c r="U41" s="102"/>
    </row>
    <row r="42" spans="4:21" ht="26.25">
      <c r="D42" s="102" t="s">
        <v>6170</v>
      </c>
      <c r="E42" s="1"/>
      <c r="F42" s="1"/>
      <c r="G42" s="1"/>
      <c r="H42" s="1"/>
      <c r="I42" s="1"/>
      <c r="J42" s="1"/>
      <c r="K42" s="1"/>
      <c r="L42" s="144"/>
      <c r="M42" s="144"/>
      <c r="N42" s="144"/>
      <c r="O42" s="144"/>
      <c r="P42" s="144"/>
      <c r="Q42" s="144"/>
      <c r="R42" s="144"/>
      <c r="U42" s="102"/>
    </row>
    <row r="43" spans="4:21" ht="26.25">
      <c r="D43" s="102" t="s">
        <v>6182</v>
      </c>
      <c r="E43" s="1"/>
      <c r="F43" s="1"/>
      <c r="G43" s="1"/>
      <c r="H43" s="1"/>
      <c r="I43" s="1"/>
      <c r="J43" s="1"/>
      <c r="K43" s="1"/>
      <c r="L43" s="144"/>
      <c r="M43" s="144"/>
      <c r="N43" s="144"/>
      <c r="O43" s="144"/>
      <c r="P43" s="144"/>
      <c r="Q43" s="144"/>
      <c r="R43" s="144"/>
      <c r="U43" s="102"/>
    </row>
    <row r="44" spans="4:21" ht="26.25">
      <c r="D44" s="102" t="s">
        <v>6168</v>
      </c>
      <c r="E44" s="1"/>
      <c r="F44" s="1"/>
      <c r="G44" s="1"/>
      <c r="H44" s="1"/>
      <c r="I44" s="1"/>
      <c r="J44" s="1"/>
      <c r="K44" s="1"/>
      <c r="L44" s="144"/>
      <c r="M44" s="144"/>
      <c r="N44" s="144"/>
      <c r="O44" s="144"/>
      <c r="P44" s="144"/>
      <c r="Q44" s="144"/>
      <c r="R44" s="144"/>
      <c r="U44" s="102"/>
    </row>
    <row r="45" spans="4:21" ht="26.25">
      <c r="D45" s="102" t="s">
        <v>6171</v>
      </c>
      <c r="E45" s="1"/>
      <c r="F45" s="1"/>
      <c r="G45" s="1"/>
      <c r="H45" s="1"/>
      <c r="I45" s="1"/>
      <c r="J45" s="1"/>
      <c r="K45" s="1"/>
      <c r="L45" s="144"/>
      <c r="M45" s="144"/>
      <c r="N45" s="144"/>
      <c r="O45" s="144"/>
      <c r="P45" s="144"/>
      <c r="Q45" s="144"/>
      <c r="R45" s="144"/>
      <c r="U45" s="102"/>
    </row>
    <row r="46" spans="4:21" ht="26.25">
      <c r="D46" s="102"/>
      <c r="E46" s="1"/>
      <c r="F46" s="1"/>
      <c r="G46" s="1"/>
      <c r="H46" s="1"/>
      <c r="I46" s="1"/>
      <c r="J46" s="1"/>
      <c r="K46" s="1"/>
      <c r="L46" s="144"/>
      <c r="M46" s="144"/>
      <c r="N46" s="144"/>
      <c r="O46" s="144"/>
      <c r="P46" s="144"/>
      <c r="Q46" s="144"/>
      <c r="R46" s="144"/>
      <c r="U46" s="102"/>
    </row>
    <row r="47" spans="4:21" ht="26.25">
      <c r="D47" s="102" t="s">
        <v>4991</v>
      </c>
      <c r="E47" s="1"/>
      <c r="F47" s="1"/>
      <c r="G47" s="1"/>
      <c r="H47" s="1"/>
      <c r="I47" s="1"/>
      <c r="J47" s="1"/>
      <c r="K47" s="1"/>
      <c r="L47" s="144"/>
      <c r="M47" s="144"/>
      <c r="N47" s="144"/>
      <c r="O47" s="144"/>
      <c r="P47" s="144"/>
      <c r="Q47" s="144"/>
      <c r="R47" s="144"/>
      <c r="U47" s="102"/>
    </row>
    <row r="48" spans="4:21" ht="26.25">
      <c r="D48" s="102" t="s">
        <v>4992</v>
      </c>
      <c r="E48" s="1"/>
      <c r="F48" s="1"/>
      <c r="G48" s="1"/>
      <c r="H48" s="1"/>
      <c r="I48" s="1"/>
      <c r="J48" s="1"/>
      <c r="K48" s="1"/>
      <c r="L48" s="144"/>
      <c r="M48" s="144"/>
      <c r="N48" s="144"/>
      <c r="O48" s="144"/>
      <c r="P48" s="144"/>
      <c r="Q48" s="144"/>
      <c r="R48" s="144"/>
      <c r="U48" s="102"/>
    </row>
    <row r="49" spans="4:18" ht="26.25">
      <c r="D49" s="102"/>
      <c r="E49" s="1"/>
      <c r="F49" s="1"/>
      <c r="G49" s="1"/>
      <c r="H49" s="1"/>
      <c r="I49" s="1"/>
      <c r="J49" s="1"/>
      <c r="K49" s="1"/>
      <c r="L49" s="144"/>
      <c r="M49" s="144"/>
      <c r="N49" s="144"/>
      <c r="O49" s="144"/>
      <c r="P49" s="144"/>
      <c r="Q49" s="144"/>
      <c r="R49" s="144"/>
    </row>
    <row r="50" spans="4:18" ht="26.25">
      <c r="D50" s="13"/>
      <c r="E50" s="9"/>
      <c r="F50" s="9"/>
      <c r="G50" s="9"/>
      <c r="H50" s="9"/>
      <c r="I50" s="9"/>
      <c r="J50" s="9"/>
      <c r="K50" s="9"/>
      <c r="L50" s="13"/>
      <c r="M50" s="13"/>
      <c r="N50" s="13"/>
      <c r="O50" s="13"/>
      <c r="P50" s="13"/>
      <c r="Q50" s="145" t="s">
        <v>3827</v>
      </c>
      <c r="R50" s="13"/>
    </row>
    <row r="51" spans="4:18" ht="26.25">
      <c r="D51" s="148"/>
      <c r="E51" s="9"/>
      <c r="F51" s="9"/>
      <c r="G51" s="9"/>
      <c r="H51" s="13"/>
      <c r="I51" s="13"/>
      <c r="J51" s="13"/>
      <c r="K51" s="13"/>
      <c r="L51" s="13"/>
      <c r="M51" s="13"/>
      <c r="N51" s="13"/>
      <c r="O51" s="13"/>
      <c r="P51" s="13"/>
      <c r="Q51" s="145" t="s">
        <v>3826</v>
      </c>
      <c r="R51" s="13"/>
    </row>
    <row r="52" spans="3:11" ht="15">
      <c r="C52" s="111" t="s">
        <v>770</v>
      </c>
      <c r="E52" s="1"/>
      <c r="F52" s="1"/>
      <c r="H52" s="1"/>
      <c r="J52" s="1"/>
      <c r="K52" s="1"/>
    </row>
    <row r="53" spans="4:11" ht="23.25">
      <c r="D53" s="3"/>
      <c r="E53" s="1"/>
      <c r="F53" s="1"/>
      <c r="H53" s="1"/>
      <c r="J53" s="1"/>
      <c r="K53" s="1"/>
    </row>
    <row r="54" spans="4:17" ht="23.25">
      <c r="D54" s="3"/>
      <c r="E54" s="1"/>
      <c r="F54" s="1"/>
      <c r="G54" s="1"/>
      <c r="H54" s="1"/>
      <c r="K54" s="1"/>
      <c r="Q54" s="1"/>
    </row>
    <row r="85" spans="3:19" ht="15">
      <c r="C85" s="111" t="s">
        <v>770</v>
      </c>
      <c r="S85" s="111" t="s">
        <v>770</v>
      </c>
    </row>
    <row r="99" spans="4:11" ht="26.25">
      <c r="D99" s="102"/>
      <c r="E99" s="1"/>
      <c r="F99" s="1"/>
      <c r="G99" s="1"/>
      <c r="I99" s="1"/>
      <c r="J99" s="1"/>
      <c r="K99" s="1"/>
    </row>
    <row r="100" spans="4:11" ht="26.25">
      <c r="D100" s="102"/>
      <c r="E100" s="1"/>
      <c r="F100" s="1"/>
      <c r="G100" s="1"/>
      <c r="H100" s="194"/>
      <c r="I100" s="1"/>
      <c r="J100" s="1"/>
      <c r="K100" s="1"/>
    </row>
    <row r="101" spans="4:14" ht="26.25">
      <c r="D101" s="102"/>
      <c r="E101" s="1"/>
      <c r="F101" s="1"/>
      <c r="G101" s="1"/>
      <c r="H101" s="194"/>
      <c r="I101" s="1"/>
      <c r="J101" s="1"/>
      <c r="K101" s="1"/>
      <c r="N101" s="102"/>
    </row>
    <row r="102" spans="4:11" ht="26.25">
      <c r="D102" s="102"/>
      <c r="E102" s="1"/>
      <c r="F102" s="1"/>
      <c r="G102" s="1"/>
      <c r="H102" s="1"/>
      <c r="I102" s="1"/>
      <c r="J102" s="1"/>
      <c r="K102" s="1"/>
    </row>
    <row r="103" spans="4:11" ht="26.25">
      <c r="D103" s="102"/>
      <c r="E103" s="1"/>
      <c r="F103" s="1"/>
      <c r="G103" s="1"/>
      <c r="H103" s="1"/>
      <c r="I103" s="1"/>
      <c r="J103" s="1"/>
      <c r="K103" s="1"/>
    </row>
    <row r="104" spans="4:11" ht="26.25">
      <c r="D104" s="102"/>
      <c r="E104" s="1"/>
      <c r="F104" s="1"/>
      <c r="G104" s="1"/>
      <c r="H104" s="1"/>
      <c r="I104" s="1"/>
      <c r="J104" s="1"/>
      <c r="K104" s="1"/>
    </row>
    <row r="105" spans="4:11" ht="26.25">
      <c r="D105" s="102"/>
      <c r="E105" s="1"/>
      <c r="F105" s="1"/>
      <c r="G105" s="1"/>
      <c r="H105" s="1"/>
      <c r="I105" s="1"/>
      <c r="J105" s="1"/>
      <c r="K105" s="1"/>
    </row>
    <row r="106" spans="4:11" ht="26.25">
      <c r="D106" s="102"/>
      <c r="E106" s="1"/>
      <c r="F106" s="1"/>
      <c r="G106" s="1"/>
      <c r="H106" s="1"/>
      <c r="I106" s="1"/>
      <c r="J106" s="1"/>
      <c r="K106" s="1"/>
    </row>
    <row r="107" spans="4:11" ht="26.25">
      <c r="D107" s="102"/>
      <c r="E107" s="1"/>
      <c r="F107" s="1"/>
      <c r="G107" s="1"/>
      <c r="H107" s="1"/>
      <c r="I107" s="1"/>
      <c r="J107" s="1"/>
      <c r="K107" s="1"/>
    </row>
    <row r="108" spans="4:11" ht="26.25">
      <c r="D108" s="102"/>
      <c r="E108" s="1"/>
      <c r="F108" s="1"/>
      <c r="G108" s="1"/>
      <c r="H108" s="1"/>
      <c r="I108" s="1"/>
      <c r="J108" s="1"/>
      <c r="K108" s="1"/>
    </row>
    <row r="109" spans="4:11" ht="26.25">
      <c r="D109" s="102"/>
      <c r="E109" s="1"/>
      <c r="F109" s="1"/>
      <c r="G109" s="1"/>
      <c r="H109" s="1"/>
      <c r="I109" s="1"/>
      <c r="J109" s="1"/>
      <c r="K109" s="1"/>
    </row>
    <row r="110" spans="4:11" ht="26.25">
      <c r="D110" s="102"/>
      <c r="E110" s="1"/>
      <c r="F110" s="1"/>
      <c r="G110" s="1"/>
      <c r="H110" s="1"/>
      <c r="I110" s="1"/>
      <c r="J110" s="1"/>
      <c r="K110" s="1"/>
    </row>
    <row r="111" spans="4:11" ht="26.25">
      <c r="D111" s="102"/>
      <c r="E111" s="1"/>
      <c r="F111" s="1"/>
      <c r="G111" s="1"/>
      <c r="H111" s="1"/>
      <c r="I111" s="1"/>
      <c r="J111" s="1"/>
      <c r="K111" s="1"/>
    </row>
    <row r="112" spans="4:11" ht="26.25">
      <c r="D112" s="102"/>
      <c r="E112" s="1"/>
      <c r="F112" s="1"/>
      <c r="G112" s="1"/>
      <c r="H112" s="1"/>
      <c r="I112" s="1"/>
      <c r="J112" s="1"/>
      <c r="K112" s="1"/>
    </row>
    <row r="113" spans="4:11" ht="26.25">
      <c r="D113" s="102"/>
      <c r="E113" s="1"/>
      <c r="F113" s="1"/>
      <c r="G113" s="1"/>
      <c r="H113" s="1"/>
      <c r="I113" s="1"/>
      <c r="J113" s="1"/>
      <c r="K113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90" zoomScaleNormal="90" zoomScalePageLayoutView="0" workbookViewId="0" topLeftCell="A1">
      <selection activeCell="A6" sqref="A6"/>
    </sheetView>
  </sheetViews>
  <sheetFormatPr defaultColWidth="8.88671875" defaultRowHeight="15"/>
  <sheetData>
    <row r="4" spans="1:5" ht="15">
      <c r="A4" t="s">
        <v>1432</v>
      </c>
      <c r="C4" t="s">
        <v>2780</v>
      </c>
      <c r="D4" t="s">
        <v>2780</v>
      </c>
      <c r="E4" t="s">
        <v>2780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9"/>
  <sheetViews>
    <sheetView zoomScale="80" zoomScaleNormal="80" zoomScalePageLayoutView="0" workbookViewId="0" topLeftCell="C1">
      <selection activeCell="D8" sqref="D8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10.10546875" style="0" customWidth="1"/>
  </cols>
  <sheetData>
    <row r="4" ht="15">
      <c r="D4" t="s">
        <v>2780</v>
      </c>
    </row>
    <row r="5" ht="30">
      <c r="D5" s="63" t="s">
        <v>2275</v>
      </c>
    </row>
    <row r="6" ht="22.5">
      <c r="D6" s="64" t="s">
        <v>902</v>
      </c>
    </row>
    <row r="7" spans="2:4" ht="22.5">
      <c r="B7" t="s">
        <v>2780</v>
      </c>
      <c r="D7" s="64" t="s">
        <v>2780</v>
      </c>
    </row>
    <row r="8" spans="4:13" ht="22.5">
      <c r="D8" s="64" t="s">
        <v>2780</v>
      </c>
      <c r="K8" s="76" t="s">
        <v>904</v>
      </c>
      <c r="L8" s="76" t="s">
        <v>904</v>
      </c>
      <c r="M8" s="76"/>
    </row>
    <row r="9" spans="4:13" ht="18.75">
      <c r="D9" s="32"/>
      <c r="E9" s="76" t="s">
        <v>904</v>
      </c>
      <c r="F9" s="76" t="s">
        <v>904</v>
      </c>
      <c r="G9" s="76"/>
      <c r="K9" s="76" t="s">
        <v>905</v>
      </c>
      <c r="L9" s="76" t="s">
        <v>905</v>
      </c>
      <c r="M9" s="76"/>
    </row>
    <row r="10" spans="5:13" ht="18.75">
      <c r="E10" s="76" t="s">
        <v>905</v>
      </c>
      <c r="F10" s="76" t="s">
        <v>905</v>
      </c>
      <c r="G10" s="76"/>
      <c r="H10" s="76" t="s">
        <v>909</v>
      </c>
      <c r="I10" s="76"/>
      <c r="J10" s="76"/>
      <c r="K10" s="76" t="s">
        <v>903</v>
      </c>
      <c r="L10" s="76" t="s">
        <v>906</v>
      </c>
      <c r="M10" s="76" t="s">
        <v>908</v>
      </c>
    </row>
    <row r="11" spans="4:14" ht="18.75">
      <c r="D11" s="72"/>
      <c r="E11" s="76" t="s">
        <v>903</v>
      </c>
      <c r="F11" s="76" t="s">
        <v>906</v>
      </c>
      <c r="G11" s="76" t="s">
        <v>908</v>
      </c>
      <c r="H11" s="76" t="s">
        <v>910</v>
      </c>
      <c r="I11" s="76"/>
      <c r="J11" s="76"/>
      <c r="K11" s="76" t="s">
        <v>907</v>
      </c>
      <c r="L11" s="76" t="s">
        <v>903</v>
      </c>
      <c r="M11" s="76" t="s">
        <v>177</v>
      </c>
      <c r="N11" s="72"/>
    </row>
    <row r="12" spans="4:14" ht="18.75">
      <c r="D12" s="72" t="s">
        <v>1397</v>
      </c>
      <c r="E12" s="76" t="s">
        <v>907</v>
      </c>
      <c r="F12" s="76" t="s">
        <v>903</v>
      </c>
      <c r="G12" s="76" t="s">
        <v>5177</v>
      </c>
      <c r="H12" s="76" t="s">
        <v>4463</v>
      </c>
      <c r="I12" s="76"/>
      <c r="J12" s="76"/>
      <c r="K12" s="76" t="s">
        <v>4058</v>
      </c>
      <c r="L12" s="76" t="s">
        <v>4058</v>
      </c>
      <c r="M12" s="76" t="s">
        <v>4058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" customHeight="1">
      <c r="D16" s="72" t="s">
        <v>5739</v>
      </c>
      <c r="E16" s="83">
        <f>SUMIF(Data!$U$18:$U$1249,"Under Review",Data!$N$18:$N$1249)</f>
        <v>11133</v>
      </c>
      <c r="F16" s="83">
        <f>SUMIF(Data!U$18:U$1249,"Approved",Data!N$18:N$1249)</f>
        <v>17772</v>
      </c>
      <c r="G16" s="83">
        <f>SUMIF(Data!U$18:U$1249,"Construction",Data!N$18:N$1249)</f>
        <v>16060</v>
      </c>
      <c r="H16" s="83">
        <f aca="true" t="shared" si="0" ref="H16:H21">SUM(E16:G16)</f>
        <v>44965</v>
      </c>
      <c r="I16" s="72"/>
      <c r="J16" s="78"/>
      <c r="K16" s="80">
        <f aca="true" t="shared" si="1" ref="K16:M17">E16/$H16</f>
        <v>0.2475925720004448</v>
      </c>
      <c r="L16" s="80">
        <f t="shared" si="1"/>
        <v>0.3952407427999555</v>
      </c>
      <c r="M16" s="80">
        <f t="shared" si="1"/>
        <v>0.3571666851995997</v>
      </c>
      <c r="N16" s="72"/>
    </row>
    <row r="17" spans="4:14" ht="24" customHeight="1">
      <c r="D17" s="72" t="s">
        <v>6049</v>
      </c>
      <c r="E17" s="83">
        <v>11318</v>
      </c>
      <c r="F17" s="83">
        <v>17719</v>
      </c>
      <c r="G17" s="83">
        <v>16033</v>
      </c>
      <c r="H17" s="83">
        <f t="shared" si="0"/>
        <v>45070</v>
      </c>
      <c r="I17" s="72"/>
      <c r="J17" s="78"/>
      <c r="K17" s="80">
        <f t="shared" si="1"/>
        <v>0.251120479254493</v>
      </c>
      <c r="L17" s="80">
        <f t="shared" si="1"/>
        <v>0.39314399822498336</v>
      </c>
      <c r="M17" s="80">
        <f t="shared" si="1"/>
        <v>0.35573552252052365</v>
      </c>
      <c r="N17" s="72"/>
    </row>
    <row r="18" spans="4:14" ht="24" customHeight="1">
      <c r="D18" s="72" t="s">
        <v>5947</v>
      </c>
      <c r="E18" s="83">
        <v>10763</v>
      </c>
      <c r="F18" s="83">
        <v>16789</v>
      </c>
      <c r="G18" s="83">
        <v>16699</v>
      </c>
      <c r="H18" s="83">
        <f t="shared" si="0"/>
        <v>44251</v>
      </c>
      <c r="I18" s="72"/>
      <c r="J18" s="78"/>
      <c r="K18" s="80">
        <f aca="true" t="shared" si="2" ref="K18:M23">E18/$H18</f>
        <v>0.2432261417821066</v>
      </c>
      <c r="L18" s="80">
        <f t="shared" si="2"/>
        <v>0.37940385528010667</v>
      </c>
      <c r="M18" s="80">
        <f t="shared" si="2"/>
        <v>0.3773700029377867</v>
      </c>
      <c r="N18" s="72"/>
    </row>
    <row r="19" spans="4:14" ht="27" customHeight="1">
      <c r="D19" s="72" t="s">
        <v>5822</v>
      </c>
      <c r="E19" s="83">
        <v>10098</v>
      </c>
      <c r="F19" s="83">
        <v>16864</v>
      </c>
      <c r="G19" s="83">
        <v>16445</v>
      </c>
      <c r="H19" s="83">
        <f t="shared" si="0"/>
        <v>43407</v>
      </c>
      <c r="I19" s="72"/>
      <c r="J19" s="78"/>
      <c r="K19" s="80">
        <f t="shared" si="2"/>
        <v>0.23263528923906282</v>
      </c>
      <c r="L19" s="80">
        <f t="shared" si="2"/>
        <v>0.3885087658672564</v>
      </c>
      <c r="M19" s="80">
        <f t="shared" si="2"/>
        <v>0.37885594489368074</v>
      </c>
      <c r="N19" s="72"/>
    </row>
    <row r="20" spans="4:14" ht="27" customHeight="1">
      <c r="D20" s="72" t="s">
        <v>5739</v>
      </c>
      <c r="E20" s="83">
        <v>8313</v>
      </c>
      <c r="F20" s="83">
        <v>16409</v>
      </c>
      <c r="G20" s="83">
        <v>16897</v>
      </c>
      <c r="H20" s="83">
        <f t="shared" si="0"/>
        <v>41619</v>
      </c>
      <c r="I20" s="72"/>
      <c r="J20" s="78"/>
      <c r="K20" s="80">
        <f t="shared" si="2"/>
        <v>0.1997405031355871</v>
      </c>
      <c r="L20" s="80">
        <f t="shared" si="2"/>
        <v>0.3942670414954708</v>
      </c>
      <c r="M20" s="80">
        <f t="shared" si="2"/>
        <v>0.4059924553689421</v>
      </c>
      <c r="N20" s="72"/>
    </row>
    <row r="21" spans="4:14" ht="27" customHeight="1">
      <c r="D21" s="72" t="s">
        <v>5738</v>
      </c>
      <c r="E21" s="83">
        <v>7345</v>
      </c>
      <c r="F21" s="83">
        <v>14405</v>
      </c>
      <c r="G21" s="83">
        <v>16783</v>
      </c>
      <c r="H21" s="83">
        <f t="shared" si="0"/>
        <v>38533</v>
      </c>
      <c r="I21" s="72"/>
      <c r="J21" s="78"/>
      <c r="K21" s="80">
        <f t="shared" si="2"/>
        <v>0.1906158357771261</v>
      </c>
      <c r="L21" s="80">
        <f t="shared" si="2"/>
        <v>0.3738354138011574</v>
      </c>
      <c r="M21" s="80">
        <f t="shared" si="2"/>
        <v>0.4355487504217164</v>
      </c>
      <c r="N21" s="72"/>
    </row>
    <row r="22" spans="4:14" ht="24.75" customHeight="1">
      <c r="D22" s="72" t="s">
        <v>5552</v>
      </c>
      <c r="E22" s="83">
        <v>8450</v>
      </c>
      <c r="F22" s="83">
        <v>13227</v>
      </c>
      <c r="G22" s="83">
        <v>16114</v>
      </c>
      <c r="H22" s="83">
        <f aca="true" t="shared" si="3" ref="H22:H33">SUM(E22:G22)</f>
        <v>37791</v>
      </c>
      <c r="I22" s="72"/>
      <c r="J22" s="78"/>
      <c r="K22" s="80">
        <f t="shared" si="2"/>
        <v>0.22359821121431028</v>
      </c>
      <c r="L22" s="80">
        <f t="shared" si="2"/>
        <v>0.35000396919901566</v>
      </c>
      <c r="M22" s="80">
        <f t="shared" si="2"/>
        <v>0.42639781958667405</v>
      </c>
      <c r="N22" s="72"/>
    </row>
    <row r="23" spans="4:14" ht="24.75" customHeight="1">
      <c r="D23" s="72" t="s">
        <v>5450</v>
      </c>
      <c r="E23" s="83">
        <v>10166</v>
      </c>
      <c r="F23" s="83">
        <v>13215</v>
      </c>
      <c r="G23" s="83">
        <v>16134</v>
      </c>
      <c r="H23" s="83">
        <f t="shared" si="3"/>
        <v>39515</v>
      </c>
      <c r="I23" s="72"/>
      <c r="J23" s="78"/>
      <c r="K23" s="80">
        <f t="shared" si="2"/>
        <v>0.2572693913703657</v>
      </c>
      <c r="L23" s="80">
        <f t="shared" si="2"/>
        <v>0.334429963305074</v>
      </c>
      <c r="M23" s="80">
        <f t="shared" si="2"/>
        <v>0.4083006453245603</v>
      </c>
      <c r="N23" s="72"/>
    </row>
    <row r="24" spans="4:14" ht="24.75" customHeight="1">
      <c r="D24" s="72" t="s">
        <v>5374</v>
      </c>
      <c r="E24" s="83">
        <v>10236</v>
      </c>
      <c r="F24" s="83">
        <v>12440</v>
      </c>
      <c r="G24" s="83">
        <v>15007</v>
      </c>
      <c r="H24" s="83">
        <f t="shared" si="3"/>
        <v>37683</v>
      </c>
      <c r="I24" s="72"/>
      <c r="J24" s="78"/>
      <c r="K24" s="80">
        <f aca="true" t="shared" si="4" ref="K24:K37">E24/$H24</f>
        <v>0.27163442401082716</v>
      </c>
      <c r="L24" s="80">
        <f aca="true" t="shared" si="5" ref="L24:L37">F24/$H24</f>
        <v>0.33012233633203303</v>
      </c>
      <c r="M24" s="80">
        <f aca="true" t="shared" si="6" ref="M24:M37">G24/$H24</f>
        <v>0.3982432396571398</v>
      </c>
      <c r="N24" s="72"/>
    </row>
    <row r="25" spans="4:14" ht="23.25" customHeight="1">
      <c r="D25" s="72" t="s">
        <v>5262</v>
      </c>
      <c r="E25" s="83">
        <v>8290</v>
      </c>
      <c r="F25" s="83">
        <v>12179</v>
      </c>
      <c r="G25" s="83">
        <v>14025</v>
      </c>
      <c r="H25" s="83">
        <f t="shared" si="3"/>
        <v>34494</v>
      </c>
      <c r="I25" s="72"/>
      <c r="J25" s="78"/>
      <c r="K25" s="80">
        <f t="shared" si="4"/>
        <v>0.24033165188148664</v>
      </c>
      <c r="L25" s="80">
        <f t="shared" si="5"/>
        <v>0.35307589725749405</v>
      </c>
      <c r="M25" s="80">
        <f t="shared" si="6"/>
        <v>0.4065924508610193</v>
      </c>
      <c r="N25" s="72"/>
    </row>
    <row r="26" spans="4:14" ht="23.25" customHeight="1">
      <c r="D26" s="72" t="s">
        <v>5176</v>
      </c>
      <c r="E26" s="83">
        <v>8510</v>
      </c>
      <c r="F26" s="83">
        <v>12047</v>
      </c>
      <c r="G26" s="83">
        <v>12873</v>
      </c>
      <c r="H26" s="83">
        <f t="shared" si="3"/>
        <v>33430</v>
      </c>
      <c r="I26" s="72"/>
      <c r="J26" s="78"/>
      <c r="K26" s="80">
        <f t="shared" si="4"/>
        <v>0.254561770864493</v>
      </c>
      <c r="L26" s="80">
        <f t="shared" si="5"/>
        <v>0.36036494166915944</v>
      </c>
      <c r="M26" s="80">
        <f t="shared" si="6"/>
        <v>0.3850732874663476</v>
      </c>
      <c r="N26" s="72"/>
    </row>
    <row r="27" spans="4:14" ht="23.25" customHeight="1">
      <c r="D27" s="72" t="s">
        <v>5085</v>
      </c>
      <c r="E27" s="83">
        <v>8592</v>
      </c>
      <c r="F27" s="83">
        <v>11170</v>
      </c>
      <c r="G27" s="83">
        <v>17926</v>
      </c>
      <c r="H27" s="83">
        <f t="shared" si="3"/>
        <v>37688</v>
      </c>
      <c r="I27" s="72"/>
      <c r="J27" s="78"/>
      <c r="K27" s="80">
        <f t="shared" si="4"/>
        <v>0.22797707493101252</v>
      </c>
      <c r="L27" s="80">
        <f t="shared" si="5"/>
        <v>0.29638081086818086</v>
      </c>
      <c r="M27" s="80">
        <f t="shared" si="6"/>
        <v>0.4756421142008066</v>
      </c>
      <c r="N27" s="72"/>
    </row>
    <row r="28" spans="4:14" ht="22.5" customHeight="1">
      <c r="D28" s="72" t="s">
        <v>4994</v>
      </c>
      <c r="E28" s="83">
        <v>10729</v>
      </c>
      <c r="F28" s="83">
        <v>11764</v>
      </c>
      <c r="G28" s="83">
        <v>16943</v>
      </c>
      <c r="H28" s="83">
        <f t="shared" si="3"/>
        <v>39436</v>
      </c>
      <c r="I28" s="72"/>
      <c r="J28" s="78"/>
      <c r="K28" s="80">
        <f t="shared" si="4"/>
        <v>0.27206106095952937</v>
      </c>
      <c r="L28" s="80">
        <f t="shared" si="5"/>
        <v>0.29830611623896947</v>
      </c>
      <c r="M28" s="80">
        <f t="shared" si="6"/>
        <v>0.42963282280150117</v>
      </c>
      <c r="N28" s="72"/>
    </row>
    <row r="29" spans="4:14" ht="22.5" customHeight="1">
      <c r="D29" s="72" t="s">
        <v>4993</v>
      </c>
      <c r="E29" s="83">
        <v>11976</v>
      </c>
      <c r="F29" s="83">
        <v>9675</v>
      </c>
      <c r="G29" s="83">
        <v>17961</v>
      </c>
      <c r="H29" s="83">
        <f t="shared" si="3"/>
        <v>39612</v>
      </c>
      <c r="I29" s="72"/>
      <c r="J29" s="78"/>
      <c r="K29" s="80">
        <f t="shared" si="4"/>
        <v>0.3023326264768252</v>
      </c>
      <c r="L29" s="80">
        <f t="shared" si="5"/>
        <v>0.24424416843380795</v>
      </c>
      <c r="M29" s="80">
        <f t="shared" si="6"/>
        <v>0.45342320508936684</v>
      </c>
      <c r="N29" s="72"/>
    </row>
    <row r="30" spans="4:14" ht="22.5" customHeight="1">
      <c r="D30" s="72" t="s">
        <v>4804</v>
      </c>
      <c r="E30" s="83">
        <v>11277</v>
      </c>
      <c r="F30" s="83">
        <v>8947</v>
      </c>
      <c r="G30" s="83">
        <v>17416</v>
      </c>
      <c r="H30" s="83">
        <f t="shared" si="3"/>
        <v>37640</v>
      </c>
      <c r="I30" s="72"/>
      <c r="J30" s="78"/>
      <c r="K30" s="80">
        <f t="shared" si="4"/>
        <v>0.29960148777895856</v>
      </c>
      <c r="L30" s="80">
        <f t="shared" si="5"/>
        <v>0.23769925611052073</v>
      </c>
      <c r="M30" s="80">
        <f t="shared" si="6"/>
        <v>0.4626992561105207</v>
      </c>
      <c r="N30" s="72"/>
    </row>
    <row r="31" spans="4:14" ht="22.5" customHeight="1">
      <c r="D31" s="72" t="s">
        <v>4803</v>
      </c>
      <c r="E31" s="83">
        <v>8112</v>
      </c>
      <c r="F31" s="83">
        <v>9295</v>
      </c>
      <c r="G31" s="83">
        <v>16822</v>
      </c>
      <c r="H31" s="83">
        <f t="shared" si="3"/>
        <v>34229</v>
      </c>
      <c r="I31" s="72"/>
      <c r="J31" s="78"/>
      <c r="K31" s="80">
        <f t="shared" si="4"/>
        <v>0.2369920243068743</v>
      </c>
      <c r="L31" s="80">
        <f t="shared" si="5"/>
        <v>0.2715533611849601</v>
      </c>
      <c r="M31" s="80">
        <f t="shared" si="6"/>
        <v>0.4914546145081656</v>
      </c>
      <c r="N31" s="72"/>
    </row>
    <row r="32" spans="4:14" ht="19.5" customHeight="1">
      <c r="D32" s="72" t="s">
        <v>4699</v>
      </c>
      <c r="E32" s="83">
        <v>9725</v>
      </c>
      <c r="F32" s="83">
        <v>9630</v>
      </c>
      <c r="G32" s="83">
        <v>15750</v>
      </c>
      <c r="H32" s="83">
        <f t="shared" si="3"/>
        <v>35105</v>
      </c>
      <c r="I32" s="72"/>
      <c r="J32" s="78"/>
      <c r="K32" s="80">
        <f t="shared" si="4"/>
        <v>0.2770260646631534</v>
      </c>
      <c r="L32" s="80">
        <f t="shared" si="5"/>
        <v>0.2743198974505056</v>
      </c>
      <c r="M32" s="80">
        <f t="shared" si="6"/>
        <v>0.44865403788634095</v>
      </c>
      <c r="N32" s="72"/>
    </row>
    <row r="33" spans="4:14" ht="19.5" customHeight="1">
      <c r="D33" s="72" t="s">
        <v>4630</v>
      </c>
      <c r="E33" s="83">
        <v>7848</v>
      </c>
      <c r="F33" s="83">
        <v>11735</v>
      </c>
      <c r="G33" s="83">
        <v>13748</v>
      </c>
      <c r="H33" s="83">
        <f t="shared" si="3"/>
        <v>33331</v>
      </c>
      <c r="I33" s="72"/>
      <c r="J33" s="78"/>
      <c r="K33" s="80">
        <f t="shared" si="4"/>
        <v>0.23545648195373675</v>
      </c>
      <c r="L33" s="80">
        <f t="shared" si="5"/>
        <v>0.35207464522516574</v>
      </c>
      <c r="M33" s="80">
        <f t="shared" si="6"/>
        <v>0.41246887282109745</v>
      </c>
      <c r="N33" s="72"/>
    </row>
    <row r="34" spans="4:14" ht="20.25" customHeight="1">
      <c r="D34" s="72" t="s">
        <v>4515</v>
      </c>
      <c r="E34" s="83">
        <v>7087</v>
      </c>
      <c r="F34" s="83">
        <v>12215</v>
      </c>
      <c r="G34" s="83">
        <v>11099</v>
      </c>
      <c r="H34" s="83">
        <f aca="true" t="shared" si="7" ref="H34:H40">SUM(E34:G34)</f>
        <v>30401</v>
      </c>
      <c r="I34" s="72"/>
      <c r="J34" s="78"/>
      <c r="K34" s="80">
        <f t="shared" si="4"/>
        <v>0.2331173316667215</v>
      </c>
      <c r="L34" s="80">
        <f t="shared" si="5"/>
        <v>0.4017959935528437</v>
      </c>
      <c r="M34" s="80">
        <f t="shared" si="6"/>
        <v>0.36508667478043483</v>
      </c>
      <c r="N34" s="72"/>
    </row>
    <row r="35" spans="4:14" ht="19.5" customHeight="1">
      <c r="D35" s="72" t="s">
        <v>4462</v>
      </c>
      <c r="E35" s="83">
        <v>8758</v>
      </c>
      <c r="F35" s="83">
        <v>10369</v>
      </c>
      <c r="G35" s="83">
        <v>10865</v>
      </c>
      <c r="H35" s="83">
        <f t="shared" si="7"/>
        <v>29992</v>
      </c>
      <c r="I35" s="72"/>
      <c r="J35" s="78"/>
      <c r="K35" s="80">
        <f t="shared" si="4"/>
        <v>0.2920112029874633</v>
      </c>
      <c r="L35" s="80">
        <f t="shared" si="5"/>
        <v>0.3457255268071486</v>
      </c>
      <c r="M35" s="80">
        <f t="shared" si="6"/>
        <v>0.3622632702053881</v>
      </c>
      <c r="N35" s="72"/>
    </row>
    <row r="36" spans="4:14" ht="18.75" customHeight="1">
      <c r="D36" s="72" t="s">
        <v>4387</v>
      </c>
      <c r="E36" s="83">
        <v>8293</v>
      </c>
      <c r="F36" s="83">
        <v>10578</v>
      </c>
      <c r="G36" s="83">
        <v>8628</v>
      </c>
      <c r="H36" s="83">
        <f t="shared" si="7"/>
        <v>27499</v>
      </c>
      <c r="I36" s="72"/>
      <c r="J36" s="78"/>
      <c r="K36" s="80">
        <f t="shared" si="4"/>
        <v>0.30157460271282593</v>
      </c>
      <c r="L36" s="80">
        <f t="shared" si="5"/>
        <v>0.3846685334012146</v>
      </c>
      <c r="M36" s="80">
        <f t="shared" si="6"/>
        <v>0.31375686388595947</v>
      </c>
      <c r="N36" s="72"/>
    </row>
    <row r="37" spans="2:14" ht="18.75" customHeight="1">
      <c r="B37" s="137"/>
      <c r="D37" s="72" t="s">
        <v>657</v>
      </c>
      <c r="E37" s="83">
        <v>7989</v>
      </c>
      <c r="F37" s="83">
        <v>9415</v>
      </c>
      <c r="G37" s="83">
        <v>7587</v>
      </c>
      <c r="H37" s="83">
        <f t="shared" si="7"/>
        <v>24991</v>
      </c>
      <c r="I37" s="72"/>
      <c r="J37" s="78"/>
      <c r="K37" s="80">
        <f t="shared" si="4"/>
        <v>0.3196750830298908</v>
      </c>
      <c r="L37" s="80">
        <f t="shared" si="5"/>
        <v>0.376735624824937</v>
      </c>
      <c r="M37" s="80">
        <f t="shared" si="6"/>
        <v>0.3035892921451723</v>
      </c>
      <c r="N37" s="72"/>
    </row>
    <row r="38" spans="2:14" ht="18.75">
      <c r="B38" s="132"/>
      <c r="D38" s="72" t="s">
        <v>3106</v>
      </c>
      <c r="E38" s="83">
        <v>8179</v>
      </c>
      <c r="F38" s="83">
        <v>8718</v>
      </c>
      <c r="G38" s="83">
        <v>6721</v>
      </c>
      <c r="H38" s="83">
        <f t="shared" si="7"/>
        <v>23618</v>
      </c>
      <c r="I38" s="72"/>
      <c r="J38" s="78"/>
      <c r="K38" s="80">
        <f aca="true" t="shared" si="8" ref="K38:M39">E38/$H38</f>
        <v>0.3463036666948937</v>
      </c>
      <c r="L38" s="80">
        <f t="shared" si="8"/>
        <v>0.3691252434583792</v>
      </c>
      <c r="M38" s="80">
        <f t="shared" si="8"/>
        <v>0.2845710898467271</v>
      </c>
      <c r="N38" s="72"/>
    </row>
    <row r="39" spans="4:14" ht="18.75">
      <c r="D39" s="72" t="s">
        <v>3105</v>
      </c>
      <c r="E39" s="83">
        <v>4420</v>
      </c>
      <c r="F39" s="83">
        <v>8492</v>
      </c>
      <c r="G39" s="83">
        <v>6470</v>
      </c>
      <c r="H39" s="83">
        <f t="shared" si="7"/>
        <v>19382</v>
      </c>
      <c r="I39" s="72"/>
      <c r="J39" s="78"/>
      <c r="K39" s="80">
        <f t="shared" si="8"/>
        <v>0.22804664121349705</v>
      </c>
      <c r="L39" s="80">
        <f t="shared" si="8"/>
        <v>0.43813847900113506</v>
      </c>
      <c r="M39" s="80">
        <f t="shared" si="8"/>
        <v>0.3338148797853679</v>
      </c>
      <c r="N39" s="72"/>
    </row>
    <row r="40" spans="4:14" ht="18.75">
      <c r="D40" s="72" t="s">
        <v>1717</v>
      </c>
      <c r="E40" s="83">
        <v>3475</v>
      </c>
      <c r="F40" s="83">
        <v>8644</v>
      </c>
      <c r="G40" s="83">
        <v>5023</v>
      </c>
      <c r="H40" s="83">
        <f t="shared" si="7"/>
        <v>17142</v>
      </c>
      <c r="I40" s="72"/>
      <c r="J40" s="78"/>
      <c r="K40" s="80">
        <f aca="true" t="shared" si="9" ref="K40:M43">E40/$H40</f>
        <v>0.20271846925679618</v>
      </c>
      <c r="L40" s="80">
        <f t="shared" si="9"/>
        <v>0.5042585462606464</v>
      </c>
      <c r="M40" s="80">
        <f t="shared" si="9"/>
        <v>0.2930229844825575</v>
      </c>
      <c r="N40" s="72"/>
    </row>
    <row r="41" spans="4:14" ht="18.75">
      <c r="D41" s="72" t="s">
        <v>1716</v>
      </c>
      <c r="E41" s="83">
        <v>2111</v>
      </c>
      <c r="F41" s="83">
        <v>9089</v>
      </c>
      <c r="G41" s="83">
        <v>4604</v>
      </c>
      <c r="H41" s="83">
        <f aca="true" t="shared" si="10" ref="H41:H48">SUM(E41:G41)</f>
        <v>15804</v>
      </c>
      <c r="I41" s="72"/>
      <c r="J41" s="78"/>
      <c r="K41" s="80">
        <f t="shared" si="9"/>
        <v>0.1335737787901797</v>
      </c>
      <c r="L41" s="80">
        <f t="shared" si="9"/>
        <v>0.5751075677043787</v>
      </c>
      <c r="M41" s="80">
        <f t="shared" si="9"/>
        <v>0.29131865350544167</v>
      </c>
      <c r="N41" s="72"/>
    </row>
    <row r="42" spans="4:14" ht="18.75">
      <c r="D42" s="72" t="s">
        <v>1715</v>
      </c>
      <c r="E42" s="83">
        <v>2077</v>
      </c>
      <c r="F42" s="83">
        <v>8879</v>
      </c>
      <c r="G42" s="83">
        <v>5435</v>
      </c>
      <c r="H42" s="83">
        <f t="shared" si="10"/>
        <v>16391</v>
      </c>
      <c r="I42" s="72"/>
      <c r="J42" s="78"/>
      <c r="K42" s="80">
        <f t="shared" si="9"/>
        <v>0.12671588066621928</v>
      </c>
      <c r="L42" s="80">
        <f t="shared" si="9"/>
        <v>0.5416997132572753</v>
      </c>
      <c r="M42" s="80">
        <f t="shared" si="9"/>
        <v>0.3315844060765054</v>
      </c>
      <c r="N42" s="72"/>
    </row>
    <row r="43" spans="4:14" ht="21" customHeight="1">
      <c r="D43" s="72" t="s">
        <v>2155</v>
      </c>
      <c r="E43" s="83">
        <v>975</v>
      </c>
      <c r="F43" s="83">
        <v>8919</v>
      </c>
      <c r="G43" s="83">
        <v>5534</v>
      </c>
      <c r="H43" s="83">
        <f t="shared" si="10"/>
        <v>15428</v>
      </c>
      <c r="I43" s="72"/>
      <c r="J43" s="78"/>
      <c r="K43" s="80">
        <f t="shared" si="9"/>
        <v>0.06319678506611356</v>
      </c>
      <c r="L43" s="80">
        <f t="shared" si="9"/>
        <v>0.5781047446201711</v>
      </c>
      <c r="M43" s="80">
        <f t="shared" si="9"/>
        <v>0.3586984703137153</v>
      </c>
      <c r="N43" s="72"/>
    </row>
    <row r="44" spans="4:15" ht="18.75" customHeight="1">
      <c r="D44" s="72" t="s">
        <v>2170</v>
      </c>
      <c r="E44" s="83">
        <v>964</v>
      </c>
      <c r="F44" s="83">
        <v>8314</v>
      </c>
      <c r="G44" s="83">
        <v>6541</v>
      </c>
      <c r="H44" s="83">
        <f t="shared" si="10"/>
        <v>15819</v>
      </c>
      <c r="I44" s="72"/>
      <c r="J44" s="78"/>
      <c r="K44" s="80">
        <f aca="true" t="shared" si="11" ref="K44:M45">E44/$H44</f>
        <v>0.06093937669890638</v>
      </c>
      <c r="L44" s="80">
        <f t="shared" si="11"/>
        <v>0.525570516467539</v>
      </c>
      <c r="M44" s="80">
        <f t="shared" si="11"/>
        <v>0.4134901068335546</v>
      </c>
      <c r="N44" s="72"/>
      <c r="O44" s="81"/>
    </row>
    <row r="45" spans="2:14" ht="19.5" customHeight="1">
      <c r="B45" s="82"/>
      <c r="D45" s="72" t="s">
        <v>3101</v>
      </c>
      <c r="E45" s="83">
        <v>1551</v>
      </c>
      <c r="F45" s="83">
        <v>8940</v>
      </c>
      <c r="G45" s="83">
        <v>6411</v>
      </c>
      <c r="H45" s="83">
        <f t="shared" si="10"/>
        <v>16902</v>
      </c>
      <c r="I45" s="72"/>
      <c r="J45" s="78"/>
      <c r="K45" s="80">
        <f t="shared" si="11"/>
        <v>0.09176428824991126</v>
      </c>
      <c r="L45" s="80">
        <f t="shared" si="11"/>
        <v>0.528931487397941</v>
      </c>
      <c r="M45" s="80">
        <f t="shared" si="11"/>
        <v>0.37930422435214767</v>
      </c>
      <c r="N45" s="72"/>
    </row>
    <row r="46" spans="2:14" ht="18.75" customHeight="1">
      <c r="B46" s="82"/>
      <c r="D46" s="72" t="s">
        <v>3353</v>
      </c>
      <c r="E46" s="83">
        <v>2301</v>
      </c>
      <c r="F46" s="83">
        <v>7652</v>
      </c>
      <c r="G46" s="83">
        <v>10580</v>
      </c>
      <c r="H46" s="83">
        <f t="shared" si="10"/>
        <v>20533</v>
      </c>
      <c r="I46" s="72"/>
      <c r="J46" s="78"/>
      <c r="K46" s="80">
        <f aca="true" t="shared" si="12" ref="K46:M50">E46/$H46</f>
        <v>0.1120635075244728</v>
      </c>
      <c r="L46" s="80">
        <f t="shared" si="12"/>
        <v>0.37266838747382264</v>
      </c>
      <c r="M46" s="80">
        <f t="shared" si="12"/>
        <v>0.5152681050017046</v>
      </c>
      <c r="N46" s="72"/>
    </row>
    <row r="47" spans="2:14" ht="18.75" customHeight="1">
      <c r="B47" s="82"/>
      <c r="D47" s="72" t="s">
        <v>4193</v>
      </c>
      <c r="E47" s="83">
        <v>2720</v>
      </c>
      <c r="F47" s="83">
        <v>7516</v>
      </c>
      <c r="G47" s="83">
        <v>11173</v>
      </c>
      <c r="H47" s="83">
        <f t="shared" si="10"/>
        <v>21409</v>
      </c>
      <c r="I47" s="72"/>
      <c r="J47" s="78"/>
      <c r="K47" s="80">
        <f>E47/$H47</f>
        <v>0.12704937175954037</v>
      </c>
      <c r="L47" s="80">
        <f>F47/$H47</f>
        <v>0.35106730814143583</v>
      </c>
      <c r="M47" s="80">
        <f>G47/$H47</f>
        <v>0.5218833200990238</v>
      </c>
      <c r="N47" s="72"/>
    </row>
    <row r="48" spans="4:14" ht="18.75" customHeight="1">
      <c r="D48" s="72" t="s">
        <v>4192</v>
      </c>
      <c r="E48" s="83">
        <v>4491</v>
      </c>
      <c r="F48" s="83">
        <v>8174</v>
      </c>
      <c r="G48" s="83">
        <v>10790</v>
      </c>
      <c r="H48" s="83">
        <f t="shared" si="10"/>
        <v>23455</v>
      </c>
      <c r="I48" s="72"/>
      <c r="J48" s="78"/>
      <c r="K48" s="80">
        <f t="shared" si="12"/>
        <v>0.19147303346834363</v>
      </c>
      <c r="L48" s="80">
        <f t="shared" si="12"/>
        <v>0.3484971221487956</v>
      </c>
      <c r="M48" s="80">
        <f t="shared" si="12"/>
        <v>0.4600298443828608</v>
      </c>
      <c r="N48" s="72"/>
    </row>
    <row r="49" spans="4:14" ht="18.75" customHeight="1">
      <c r="D49" s="72" t="s">
        <v>4191</v>
      </c>
      <c r="E49" s="83">
        <v>5889</v>
      </c>
      <c r="F49" s="83">
        <v>8945</v>
      </c>
      <c r="G49" s="83">
        <v>10883</v>
      </c>
      <c r="H49" s="83">
        <f aca="true" t="shared" si="13" ref="H49:H54">SUM(E49:G49)</f>
        <v>25717</v>
      </c>
      <c r="I49" s="72"/>
      <c r="J49" s="78"/>
      <c r="K49" s="80">
        <f t="shared" si="12"/>
        <v>0.2289924952366139</v>
      </c>
      <c r="L49" s="80">
        <f t="shared" si="12"/>
        <v>0.3478243963137224</v>
      </c>
      <c r="M49" s="80">
        <f t="shared" si="12"/>
        <v>0.42318310844966367</v>
      </c>
      <c r="N49" s="72"/>
    </row>
    <row r="50" spans="1:14" ht="18.75" customHeight="1">
      <c r="A50" s="82"/>
      <c r="B50" s="82"/>
      <c r="C50" s="82"/>
      <c r="D50" s="72" t="s">
        <v>188</v>
      </c>
      <c r="E50" s="83">
        <v>6700</v>
      </c>
      <c r="F50" s="83">
        <v>9309</v>
      </c>
      <c r="G50" s="83">
        <v>11446</v>
      </c>
      <c r="H50" s="83">
        <f t="shared" si="13"/>
        <v>27455</v>
      </c>
      <c r="I50" s="72"/>
      <c r="J50" s="78"/>
      <c r="K50" s="80">
        <f t="shared" si="12"/>
        <v>0.24403569477326534</v>
      </c>
      <c r="L50" s="80">
        <f t="shared" si="12"/>
        <v>0.3390639227827354</v>
      </c>
      <c r="M50" s="80">
        <f t="shared" si="12"/>
        <v>0.4169003824439993</v>
      </c>
      <c r="N50" s="72"/>
    </row>
    <row r="51" spans="4:14" ht="18.75" customHeight="1">
      <c r="D51" s="72" t="s">
        <v>40</v>
      </c>
      <c r="E51" s="83">
        <v>8652</v>
      </c>
      <c r="F51" s="83">
        <v>7544</v>
      </c>
      <c r="G51" s="83">
        <v>12836</v>
      </c>
      <c r="H51" s="83">
        <f t="shared" si="13"/>
        <v>29032</v>
      </c>
      <c r="I51" s="72"/>
      <c r="J51" s="78"/>
      <c r="K51" s="80">
        <f aca="true" t="shared" si="14" ref="K51:M52">E51/$H51</f>
        <v>0.29801598236428767</v>
      </c>
      <c r="L51" s="80">
        <f t="shared" si="14"/>
        <v>0.2598511986773216</v>
      </c>
      <c r="M51" s="80">
        <f t="shared" si="14"/>
        <v>0.44213281895839074</v>
      </c>
      <c r="N51" s="72"/>
    </row>
    <row r="52" spans="4:14" ht="18" customHeight="1">
      <c r="D52" s="72" t="s">
        <v>2031</v>
      </c>
      <c r="E52" s="83">
        <v>8803</v>
      </c>
      <c r="F52" s="83">
        <v>11784</v>
      </c>
      <c r="G52" s="83">
        <v>11410</v>
      </c>
      <c r="H52" s="83">
        <f t="shared" si="13"/>
        <v>31997</v>
      </c>
      <c r="I52" s="72"/>
      <c r="J52" s="78"/>
      <c r="K52" s="80">
        <f t="shared" si="14"/>
        <v>0.27511954245710535</v>
      </c>
      <c r="L52" s="80">
        <f t="shared" si="14"/>
        <v>0.3682845266743757</v>
      </c>
      <c r="M52" s="80">
        <f t="shared" si="14"/>
        <v>0.35659593086851893</v>
      </c>
      <c r="N52" s="72"/>
    </row>
    <row r="53" spans="4:14" ht="18.75" customHeight="1">
      <c r="D53" s="72" t="s">
        <v>2290</v>
      </c>
      <c r="E53" s="83">
        <v>10640.2</v>
      </c>
      <c r="F53" s="83">
        <v>10734</v>
      </c>
      <c r="G53" s="83">
        <v>10647</v>
      </c>
      <c r="H53" s="83">
        <f t="shared" si="13"/>
        <v>32021.2</v>
      </c>
      <c r="I53" s="72"/>
      <c r="J53" s="78"/>
      <c r="K53" s="80">
        <f aca="true" t="shared" si="15" ref="K53:M54">E53/$H53</f>
        <v>0.33228611045182566</v>
      </c>
      <c r="L53" s="80">
        <f t="shared" si="15"/>
        <v>0.33521541978439284</v>
      </c>
      <c r="M53" s="80">
        <f t="shared" si="15"/>
        <v>0.3324984697637815</v>
      </c>
      <c r="N53" s="72"/>
    </row>
    <row r="54" spans="4:14" ht="17.25" customHeight="1">
      <c r="D54" s="72" t="s">
        <v>854</v>
      </c>
      <c r="E54" s="83">
        <v>10917.2</v>
      </c>
      <c r="F54" s="83">
        <v>10827</v>
      </c>
      <c r="G54" s="83">
        <v>8802</v>
      </c>
      <c r="H54" s="83">
        <f t="shared" si="13"/>
        <v>30546.2</v>
      </c>
      <c r="I54" s="72"/>
      <c r="J54" s="78"/>
      <c r="K54" s="80">
        <f t="shared" si="15"/>
        <v>0.35739961108092005</v>
      </c>
      <c r="L54" s="80">
        <f t="shared" si="15"/>
        <v>0.35444670695536595</v>
      </c>
      <c r="M54" s="80">
        <f t="shared" si="15"/>
        <v>0.288153681963714</v>
      </c>
      <c r="N54" s="72"/>
    </row>
    <row r="55" spans="4:14" ht="17.25" customHeight="1">
      <c r="D55" s="72" t="s">
        <v>2443</v>
      </c>
      <c r="E55" s="83">
        <v>12187.2</v>
      </c>
      <c r="F55" s="83">
        <v>9654</v>
      </c>
      <c r="G55" s="83">
        <v>7047</v>
      </c>
      <c r="H55" s="83">
        <f aca="true" t="shared" si="16" ref="H55:H60">SUM(E55:G55)</f>
        <v>28888.2</v>
      </c>
      <c r="I55" s="72"/>
      <c r="J55" s="78"/>
      <c r="K55" s="80">
        <f>E55/$H55</f>
        <v>0.42187467547303054</v>
      </c>
      <c r="L55" s="80">
        <f aca="true" t="shared" si="17" ref="L55:M58">F55/$H55</f>
        <v>0.33418489210127317</v>
      </c>
      <c r="M55" s="80">
        <f t="shared" si="17"/>
        <v>0.2439404324256963</v>
      </c>
      <c r="N55" s="72"/>
    </row>
    <row r="56" spans="3:14" ht="17.25" customHeight="1">
      <c r="C56" s="101"/>
      <c r="D56" s="72" t="s">
        <v>2442</v>
      </c>
      <c r="E56" s="83">
        <v>10098.6</v>
      </c>
      <c r="F56" s="83">
        <v>8104.5</v>
      </c>
      <c r="G56" s="83">
        <v>8355.5</v>
      </c>
      <c r="H56" s="83">
        <f t="shared" si="16"/>
        <v>26558.6</v>
      </c>
      <c r="I56" s="72"/>
      <c r="J56" s="78"/>
      <c r="K56" s="80">
        <f>E56/$H56</f>
        <v>0.3802384161815759</v>
      </c>
      <c r="L56" s="80">
        <f t="shared" si="17"/>
        <v>0.30515539222699994</v>
      </c>
      <c r="M56" s="80">
        <f t="shared" si="17"/>
        <v>0.3146061915914243</v>
      </c>
      <c r="N56" s="72"/>
    </row>
    <row r="57" spans="4:14" ht="17.25" customHeight="1">
      <c r="D57" s="72" t="s">
        <v>1423</v>
      </c>
      <c r="E57" s="83">
        <v>8010</v>
      </c>
      <c r="F57" s="83">
        <v>6555</v>
      </c>
      <c r="G57" s="83">
        <v>7640</v>
      </c>
      <c r="H57" s="83">
        <f t="shared" si="16"/>
        <v>22205</v>
      </c>
      <c r="I57" s="72"/>
      <c r="J57" s="78"/>
      <c r="K57" s="80">
        <f>E57/$H57</f>
        <v>0.36072956541319523</v>
      </c>
      <c r="L57" s="80">
        <f>F57/$H57</f>
        <v>0.29520378293177213</v>
      </c>
      <c r="M57" s="80">
        <f>G57/$H57</f>
        <v>0.34406665165503264</v>
      </c>
      <c r="N57" s="72"/>
    </row>
    <row r="58" spans="4:14" ht="18.75">
      <c r="D58" s="72" t="s">
        <v>424</v>
      </c>
      <c r="E58" s="83">
        <v>7620</v>
      </c>
      <c r="F58" s="83">
        <v>5166</v>
      </c>
      <c r="G58" s="83">
        <v>6864</v>
      </c>
      <c r="H58" s="83">
        <f t="shared" si="16"/>
        <v>19650</v>
      </c>
      <c r="I58" s="72"/>
      <c r="J58" s="78"/>
      <c r="K58" s="80">
        <f>E58/$H58</f>
        <v>0.38778625954198476</v>
      </c>
      <c r="L58" s="80">
        <f t="shared" si="17"/>
        <v>0.2629007633587786</v>
      </c>
      <c r="M58" s="80">
        <f t="shared" si="17"/>
        <v>0.34931297709923664</v>
      </c>
      <c r="N58" s="72"/>
    </row>
    <row r="59" spans="4:14" ht="18.75" customHeight="1">
      <c r="D59" s="72" t="s">
        <v>1813</v>
      </c>
      <c r="E59" s="83">
        <v>6762</v>
      </c>
      <c r="F59" s="83">
        <v>10850</v>
      </c>
      <c r="G59" s="83">
        <v>6054</v>
      </c>
      <c r="H59" s="83">
        <f t="shared" si="16"/>
        <v>23666</v>
      </c>
      <c r="I59" s="72"/>
      <c r="J59" s="78"/>
      <c r="K59" s="80">
        <f aca="true" t="shared" si="18" ref="K59:M60">E59/$H59</f>
        <v>0.28572635848897154</v>
      </c>
      <c r="L59" s="80">
        <f t="shared" si="18"/>
        <v>0.45846361869348434</v>
      </c>
      <c r="M59" s="80">
        <f t="shared" si="18"/>
        <v>0.25581002281754417</v>
      </c>
      <c r="N59" s="72"/>
    </row>
    <row r="60" spans="4:14" ht="18.75">
      <c r="D60" s="72" t="s">
        <v>1947</v>
      </c>
      <c r="E60" s="83">
        <v>5058</v>
      </c>
      <c r="F60" s="83">
        <v>10506</v>
      </c>
      <c r="G60" s="83">
        <v>5208</v>
      </c>
      <c r="H60" s="83">
        <f t="shared" si="16"/>
        <v>20772</v>
      </c>
      <c r="I60" s="72"/>
      <c r="J60" s="78"/>
      <c r="K60" s="80">
        <f t="shared" si="18"/>
        <v>0.24350086655112652</v>
      </c>
      <c r="L60" s="80">
        <f t="shared" si="18"/>
        <v>0.5057770075101098</v>
      </c>
      <c r="M60" s="80">
        <f t="shared" si="18"/>
        <v>0.2507221259387637</v>
      </c>
      <c r="N60" s="72"/>
    </row>
    <row r="61" spans="2:14" ht="18" customHeight="1">
      <c r="B61" s="101"/>
      <c r="D61" s="72" t="s">
        <v>3597</v>
      </c>
      <c r="E61" s="83">
        <v>6335</v>
      </c>
      <c r="F61" s="83">
        <v>7701</v>
      </c>
      <c r="G61" s="83">
        <v>6384</v>
      </c>
      <c r="H61" s="83">
        <f aca="true" t="shared" si="19" ref="H61:H66">SUM(E61:G61)</f>
        <v>20420</v>
      </c>
      <c r="I61" s="72"/>
      <c r="J61" s="78"/>
      <c r="K61" s="80">
        <f aca="true" t="shared" si="20" ref="K61:M62">E61/$H61</f>
        <v>0.3102350636630754</v>
      </c>
      <c r="L61" s="80">
        <f t="shared" si="20"/>
        <v>0.37713026444662096</v>
      </c>
      <c r="M61" s="80">
        <f t="shared" si="20"/>
        <v>0.31263467189030364</v>
      </c>
      <c r="N61" s="72"/>
    </row>
    <row r="62" spans="4:14" ht="18.75">
      <c r="D62" s="72" t="s">
        <v>3591</v>
      </c>
      <c r="E62" s="83">
        <v>6448</v>
      </c>
      <c r="F62" s="83">
        <v>7236</v>
      </c>
      <c r="G62" s="83">
        <v>5475</v>
      </c>
      <c r="H62" s="83">
        <f t="shared" si="19"/>
        <v>19159</v>
      </c>
      <c r="I62" s="72"/>
      <c r="J62" s="78"/>
      <c r="K62" s="80">
        <f t="shared" si="20"/>
        <v>0.3365520121091915</v>
      </c>
      <c r="L62" s="80">
        <f t="shared" si="20"/>
        <v>0.37768150738556294</v>
      </c>
      <c r="M62" s="80">
        <f t="shared" si="20"/>
        <v>0.28576648050524556</v>
      </c>
      <c r="N62" s="72"/>
    </row>
    <row r="63" spans="4:14" ht="18.75" customHeight="1">
      <c r="D63" s="72" t="s">
        <v>1204</v>
      </c>
      <c r="E63" s="83">
        <v>4369</v>
      </c>
      <c r="F63" s="83">
        <v>7277</v>
      </c>
      <c r="G63" s="83">
        <v>4602</v>
      </c>
      <c r="H63" s="83">
        <f t="shared" si="19"/>
        <v>16248</v>
      </c>
      <c r="I63" s="72"/>
      <c r="J63" s="78"/>
      <c r="K63" s="80">
        <f aca="true" t="shared" si="21" ref="K63:M64">E63/$H63</f>
        <v>0.26889463318562284</v>
      </c>
      <c r="L63" s="80">
        <f t="shared" si="21"/>
        <v>0.44787050713934023</v>
      </c>
      <c r="M63" s="80">
        <f t="shared" si="21"/>
        <v>0.2832348596750369</v>
      </c>
      <c r="N63" s="72"/>
    </row>
    <row r="64" spans="4:14" ht="20.25" customHeight="1">
      <c r="D64" s="72" t="s">
        <v>1203</v>
      </c>
      <c r="E64" s="83">
        <v>2881.49</v>
      </c>
      <c r="F64" s="83">
        <v>7718.81</v>
      </c>
      <c r="G64" s="83">
        <v>4553.65</v>
      </c>
      <c r="H64" s="83">
        <f t="shared" si="19"/>
        <v>15153.949999999999</v>
      </c>
      <c r="I64" s="72"/>
      <c r="J64" s="78"/>
      <c r="K64" s="80">
        <f t="shared" si="21"/>
        <v>0.19014778325123152</v>
      </c>
      <c r="L64" s="80">
        <f t="shared" si="21"/>
        <v>0.5093596059113301</v>
      </c>
      <c r="M64" s="80">
        <f t="shared" si="21"/>
        <v>0.30049261083743845</v>
      </c>
      <c r="N64" s="72"/>
    </row>
    <row r="65" spans="4:14" ht="18.75">
      <c r="D65" s="72" t="s">
        <v>2872</v>
      </c>
      <c r="E65" s="83">
        <v>1848</v>
      </c>
      <c r="F65" s="83">
        <v>7460</v>
      </c>
      <c r="G65" s="83">
        <v>4189</v>
      </c>
      <c r="H65" s="83">
        <f t="shared" si="19"/>
        <v>13497</v>
      </c>
      <c r="I65" s="72"/>
      <c r="J65" s="78"/>
      <c r="K65" s="80">
        <f aca="true" t="shared" si="22" ref="K65:M67">E65/$H65</f>
        <v>0.13691931540342298</v>
      </c>
      <c r="L65" s="80">
        <f t="shared" si="22"/>
        <v>0.5527154182410906</v>
      </c>
      <c r="M65" s="80">
        <f t="shared" si="22"/>
        <v>0.3103652663554864</v>
      </c>
      <c r="N65" s="72"/>
    </row>
    <row r="66" spans="4:14" ht="18.75">
      <c r="D66" s="72" t="s">
        <v>911</v>
      </c>
      <c r="E66" s="83">
        <v>1812</v>
      </c>
      <c r="F66" s="83">
        <v>7327</v>
      </c>
      <c r="G66" s="83">
        <v>4664</v>
      </c>
      <c r="H66" s="83">
        <f t="shared" si="19"/>
        <v>13803</v>
      </c>
      <c r="I66" s="72"/>
      <c r="J66" s="78"/>
      <c r="K66" s="80">
        <f>E66/$H66</f>
        <v>0.13127580960660726</v>
      </c>
      <c r="L66" s="80">
        <f>F66/$H66</f>
        <v>0.5308266318916177</v>
      </c>
      <c r="M66" s="80">
        <f>G66/$H66</f>
        <v>0.337897558501775</v>
      </c>
      <c r="N66" s="72"/>
    </row>
    <row r="67" spans="4:14" ht="18.75">
      <c r="D67" s="72" t="s">
        <v>912</v>
      </c>
      <c r="E67" s="83">
        <v>1822</v>
      </c>
      <c r="F67" s="83">
        <v>6832</v>
      </c>
      <c r="G67" s="83">
        <v>5187</v>
      </c>
      <c r="H67" s="83">
        <f aca="true" t="shared" si="23" ref="H67:H80">SUM(E67:G67)</f>
        <v>13841</v>
      </c>
      <c r="I67" s="72"/>
      <c r="J67" s="78"/>
      <c r="K67" s="80">
        <f t="shared" si="22"/>
        <v>0.1316378874358789</v>
      </c>
      <c r="L67" s="80">
        <f t="shared" si="22"/>
        <v>0.49360595332707174</v>
      </c>
      <c r="M67" s="80">
        <f t="shared" si="22"/>
        <v>0.37475615923704936</v>
      </c>
      <c r="N67" s="72"/>
    </row>
    <row r="68" spans="4:15" ht="18.75">
      <c r="D68" s="72" t="s">
        <v>913</v>
      </c>
      <c r="E68" s="142">
        <v>1873</v>
      </c>
      <c r="F68" s="143">
        <v>8958</v>
      </c>
      <c r="G68" s="143">
        <v>3809</v>
      </c>
      <c r="H68" s="83">
        <f t="shared" si="23"/>
        <v>14640</v>
      </c>
      <c r="I68" s="72"/>
      <c r="J68" s="78"/>
      <c r="K68" s="80">
        <f aca="true" t="shared" si="24" ref="K68:M72">E68/$H68</f>
        <v>0.12793715846994536</v>
      </c>
      <c r="L68" s="80">
        <f t="shared" si="24"/>
        <v>0.6118852459016394</v>
      </c>
      <c r="M68" s="80">
        <f t="shared" si="24"/>
        <v>0.2601775956284153</v>
      </c>
      <c r="N68" s="72"/>
      <c r="O68" s="81"/>
    </row>
    <row r="69" spans="4:14" ht="18.75">
      <c r="D69" s="72" t="s">
        <v>1609</v>
      </c>
      <c r="E69" s="142">
        <v>2739</v>
      </c>
      <c r="F69" s="143">
        <v>8080</v>
      </c>
      <c r="G69" s="143">
        <v>2877</v>
      </c>
      <c r="H69" s="83">
        <f t="shared" si="23"/>
        <v>13696</v>
      </c>
      <c r="I69" s="72"/>
      <c r="J69" s="78"/>
      <c r="K69" s="80">
        <f t="shared" si="24"/>
        <v>0.19998539719626168</v>
      </c>
      <c r="L69" s="80">
        <f t="shared" si="24"/>
        <v>0.5899532710280374</v>
      </c>
      <c r="M69" s="80">
        <f t="shared" si="24"/>
        <v>0.21006133177570094</v>
      </c>
      <c r="N69" s="72"/>
    </row>
    <row r="70" spans="4:14" ht="18.75">
      <c r="D70" s="72" t="s">
        <v>1610</v>
      </c>
      <c r="E70" s="142">
        <v>3367</v>
      </c>
      <c r="F70" s="143">
        <v>7894</v>
      </c>
      <c r="G70" s="143">
        <v>3179</v>
      </c>
      <c r="H70" s="83">
        <f t="shared" si="23"/>
        <v>14440</v>
      </c>
      <c r="I70" s="72"/>
      <c r="J70" s="78"/>
      <c r="K70" s="80">
        <f t="shared" si="24"/>
        <v>0.23317174515235456</v>
      </c>
      <c r="L70" s="80">
        <f t="shared" si="24"/>
        <v>0.5466759002770083</v>
      </c>
      <c r="M70" s="80">
        <f t="shared" si="24"/>
        <v>0.22015235457063712</v>
      </c>
      <c r="N70" s="72"/>
    </row>
    <row r="71" spans="4:14" ht="18.75">
      <c r="D71" s="72" t="s">
        <v>1611</v>
      </c>
      <c r="E71" s="142">
        <v>3717</v>
      </c>
      <c r="F71" s="143">
        <v>7937</v>
      </c>
      <c r="G71" s="143">
        <v>4166</v>
      </c>
      <c r="H71" s="83">
        <f t="shared" si="23"/>
        <v>15820</v>
      </c>
      <c r="I71" s="72"/>
      <c r="J71" s="78"/>
      <c r="K71" s="80">
        <f t="shared" si="24"/>
        <v>0.23495575221238937</v>
      </c>
      <c r="L71" s="80">
        <f t="shared" si="24"/>
        <v>0.5017067003792668</v>
      </c>
      <c r="M71" s="80">
        <f t="shared" si="24"/>
        <v>0.26333754740834386</v>
      </c>
      <c r="N71" s="72"/>
    </row>
    <row r="72" spans="4:14" ht="18.75">
      <c r="D72" s="72" t="s">
        <v>1612</v>
      </c>
      <c r="E72" s="142">
        <v>3900</v>
      </c>
      <c r="F72" s="143">
        <v>7886</v>
      </c>
      <c r="G72" s="143">
        <v>3612</v>
      </c>
      <c r="H72" s="83">
        <f t="shared" si="23"/>
        <v>15398</v>
      </c>
      <c r="I72" s="72"/>
      <c r="J72" s="78"/>
      <c r="K72" s="80">
        <f t="shared" si="24"/>
        <v>0.2532796467073646</v>
      </c>
      <c r="L72" s="80">
        <f t="shared" si="24"/>
        <v>0.5121444343421223</v>
      </c>
      <c r="M72" s="80">
        <f t="shared" si="24"/>
        <v>0.23457591895051305</v>
      </c>
      <c r="N72" s="72"/>
    </row>
    <row r="73" spans="4:14" ht="18.75">
      <c r="D73" s="72" t="s">
        <v>1614</v>
      </c>
      <c r="E73" s="142">
        <v>3648.69</v>
      </c>
      <c r="F73" s="142">
        <v>8513.61</v>
      </c>
      <c r="G73" s="142">
        <v>5909.85</v>
      </c>
      <c r="H73" s="83">
        <f t="shared" si="23"/>
        <v>18072.15</v>
      </c>
      <c r="I73" s="72"/>
      <c r="J73" s="78"/>
      <c r="K73" s="80">
        <v>0.213</v>
      </c>
      <c r="L73" s="80">
        <v>0.497</v>
      </c>
      <c r="M73" s="80">
        <v>0.345</v>
      </c>
      <c r="N73" s="72"/>
    </row>
    <row r="74" spans="4:14" ht="18.75">
      <c r="D74" s="72" t="s">
        <v>1615</v>
      </c>
      <c r="E74" s="142">
        <v>3196</v>
      </c>
      <c r="F74" s="142">
        <v>8378</v>
      </c>
      <c r="G74" s="142">
        <v>7230</v>
      </c>
      <c r="H74" s="83">
        <f t="shared" si="23"/>
        <v>18804</v>
      </c>
      <c r="I74" s="72"/>
      <c r="J74" s="78"/>
      <c r="K74" s="80">
        <f aca="true" t="shared" si="25" ref="K74:M75">E74/$H74</f>
        <v>0.16996383748138694</v>
      </c>
      <c r="L74" s="80">
        <f t="shared" si="25"/>
        <v>0.44554350138268456</v>
      </c>
      <c r="M74" s="80">
        <f t="shared" si="25"/>
        <v>0.3844926611359285</v>
      </c>
      <c r="N74" s="72"/>
    </row>
    <row r="75" spans="4:14" ht="18.75">
      <c r="D75" s="72" t="s">
        <v>1616</v>
      </c>
      <c r="E75" s="142">
        <v>5681</v>
      </c>
      <c r="F75" s="142">
        <v>6311</v>
      </c>
      <c r="G75" s="142">
        <v>6534</v>
      </c>
      <c r="H75" s="83">
        <f t="shared" si="23"/>
        <v>18526</v>
      </c>
      <c r="I75" s="72"/>
      <c r="J75" s="78"/>
      <c r="K75" s="80">
        <f t="shared" si="25"/>
        <v>0.3066501133542049</v>
      </c>
      <c r="L75" s="80">
        <f t="shared" si="25"/>
        <v>0.3406563748245709</v>
      </c>
      <c r="M75" s="80">
        <f t="shared" si="25"/>
        <v>0.3526935118212242</v>
      </c>
      <c r="N75" s="72"/>
    </row>
    <row r="76" spans="4:14" ht="18.75">
      <c r="D76" s="72" t="s">
        <v>1617</v>
      </c>
      <c r="E76" s="142">
        <v>6056.55</v>
      </c>
      <c r="F76" s="142">
        <v>5514.75</v>
      </c>
      <c r="G76" s="142">
        <v>7681.95</v>
      </c>
      <c r="H76" s="83">
        <f t="shared" si="23"/>
        <v>19253.25</v>
      </c>
      <c r="I76" s="72"/>
      <c r="J76" s="78"/>
      <c r="K76" s="80">
        <v>0.313</v>
      </c>
      <c r="L76" s="80">
        <v>0.285</v>
      </c>
      <c r="M76" s="80">
        <v>0.397</v>
      </c>
      <c r="N76" s="72"/>
    </row>
    <row r="77" spans="4:14" ht="18.75">
      <c r="D77" s="72" t="s">
        <v>420</v>
      </c>
      <c r="E77" s="142">
        <v>7609.4</v>
      </c>
      <c r="F77" s="142">
        <v>5584</v>
      </c>
      <c r="G77" s="142">
        <v>10701.56</v>
      </c>
      <c r="H77" s="83">
        <f t="shared" si="23"/>
        <v>23894.96</v>
      </c>
      <c r="I77" s="72"/>
      <c r="J77" s="78"/>
      <c r="K77" s="80">
        <f aca="true" t="shared" si="26" ref="K77:M78">E77/$H77</f>
        <v>0.31845209198927305</v>
      </c>
      <c r="L77" s="80">
        <f t="shared" si="26"/>
        <v>0.23368944748181208</v>
      </c>
      <c r="M77" s="80">
        <f t="shared" si="26"/>
        <v>0.44785846052891487</v>
      </c>
      <c r="N77" s="72"/>
    </row>
    <row r="78" spans="4:14" ht="18.75">
      <c r="D78" s="72" t="s">
        <v>421</v>
      </c>
      <c r="E78" s="142">
        <v>9092</v>
      </c>
      <c r="F78" s="142">
        <v>4538</v>
      </c>
      <c r="G78" s="142">
        <v>11628</v>
      </c>
      <c r="H78" s="83">
        <f t="shared" si="23"/>
        <v>25258</v>
      </c>
      <c r="I78" s="72"/>
      <c r="J78" s="78"/>
      <c r="K78" s="80">
        <f t="shared" si="26"/>
        <v>0.3599651595534088</v>
      </c>
      <c r="L78" s="80">
        <f t="shared" si="26"/>
        <v>0.17966584844405734</v>
      </c>
      <c r="M78" s="80">
        <f t="shared" si="26"/>
        <v>0.46036899200253384</v>
      </c>
      <c r="N78" s="72"/>
    </row>
    <row r="79" spans="4:14" ht="18.75">
      <c r="D79" s="72" t="s">
        <v>422</v>
      </c>
      <c r="E79" s="142">
        <v>8032.5</v>
      </c>
      <c r="F79" s="142">
        <v>4117.5</v>
      </c>
      <c r="G79" s="142">
        <v>10147.5</v>
      </c>
      <c r="H79" s="83">
        <f t="shared" si="23"/>
        <v>22297.5</v>
      </c>
      <c r="I79" s="72"/>
      <c r="J79" s="78"/>
      <c r="K79" s="80">
        <v>0.357</v>
      </c>
      <c r="L79" s="80">
        <v>0.183</v>
      </c>
      <c r="M79" s="80">
        <v>0.451</v>
      </c>
      <c r="N79" s="72"/>
    </row>
    <row r="80" spans="4:14" ht="19.5" thickBot="1">
      <c r="D80" s="72" t="s">
        <v>423</v>
      </c>
      <c r="E80" s="142">
        <v>6472</v>
      </c>
      <c r="F80" s="142">
        <v>3631</v>
      </c>
      <c r="G80" s="142">
        <v>8357</v>
      </c>
      <c r="H80" s="83">
        <f t="shared" si="23"/>
        <v>18460</v>
      </c>
      <c r="I80" s="72"/>
      <c r="J80" s="78"/>
      <c r="K80" s="80">
        <f>E80/$H80</f>
        <v>0.3505958829902492</v>
      </c>
      <c r="L80" s="80">
        <f>F80/$H80</f>
        <v>0.1966955579631636</v>
      </c>
      <c r="M80" s="80">
        <f>G80/$H80</f>
        <v>0.4527085590465872</v>
      </c>
      <c r="N80" s="72"/>
    </row>
    <row r="81" spans="4:15" ht="18.75">
      <c r="D81" s="96"/>
      <c r="E81" s="96"/>
      <c r="F81" s="96"/>
      <c r="G81" s="96"/>
      <c r="H81" s="96"/>
      <c r="I81" s="96"/>
      <c r="J81" s="79"/>
      <c r="K81" s="96"/>
      <c r="L81" s="96"/>
      <c r="M81" s="96"/>
      <c r="N81" s="96"/>
      <c r="O81" s="96"/>
    </row>
    <row r="82" spans="4:14" ht="18.75">
      <c r="D82" s="141" t="s">
        <v>4464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46" t="s">
        <v>4516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47" t="s">
        <v>4517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47" t="s">
        <v>4518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23.25">
      <c r="D86" s="147" t="s">
        <v>4519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4:14" ht="18.7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4:14" ht="23.25">
      <c r="D88" s="146" t="s">
        <v>5264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4:14" ht="23.25">
      <c r="D89" s="147" t="s">
        <v>5263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9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2.88671875" style="215" customWidth="1"/>
    <col min="2" max="2" width="8.88671875" style="215" customWidth="1"/>
    <col min="3" max="3" width="8.88671875" style="216" customWidth="1"/>
    <col min="4" max="4" width="18.5546875" style="216" customWidth="1"/>
    <col min="5" max="5" width="1.2265625" style="215" customWidth="1"/>
    <col min="6" max="6" width="19.21484375" style="215" customWidth="1"/>
    <col min="7" max="7" width="44.77734375" style="215" customWidth="1"/>
    <col min="8" max="8" width="31.21484375" style="215" customWidth="1"/>
    <col min="9" max="9" width="15.4453125" style="220" hidden="1" customWidth="1"/>
    <col min="10" max="10" width="18.99609375" style="215" hidden="1" customWidth="1"/>
    <col min="11" max="11" width="15.6640625" style="215" hidden="1" customWidth="1"/>
    <col min="12" max="12" width="10.21484375" style="220" customWidth="1"/>
    <col min="13" max="13" width="8.88671875" style="220" customWidth="1"/>
    <col min="14" max="14" width="17.88671875" style="220" customWidth="1"/>
    <col min="15" max="15" width="12.6640625" style="220" customWidth="1"/>
    <col min="16" max="16" width="9.99609375" style="220" customWidth="1"/>
    <col min="17" max="17" width="21.77734375" style="220" customWidth="1"/>
    <col min="18" max="18" width="41.5546875" style="220" customWidth="1"/>
    <col min="19" max="19" width="17.5546875" style="220" customWidth="1"/>
    <col min="20" max="20" width="16.3359375" style="220" customWidth="1"/>
    <col min="21" max="21" width="8.88671875" style="215" customWidth="1"/>
    <col min="22" max="22" width="62.99609375" style="215" customWidth="1"/>
    <col min="23" max="23" width="8.88671875" style="215" customWidth="1"/>
    <col min="24" max="24" width="16.77734375" style="215" customWidth="1"/>
    <col min="25" max="26" width="8.88671875" style="215" customWidth="1"/>
    <col min="27" max="27" width="33.4453125" style="215" customWidth="1"/>
    <col min="28" max="28" width="42.5546875" style="215" customWidth="1"/>
    <col min="29" max="16384" width="8.88671875" style="215" customWidth="1"/>
  </cols>
  <sheetData>
    <row r="4" spans="4:20" ht="30">
      <c r="D4" s="217" t="s">
        <v>3505</v>
      </c>
      <c r="E4" s="218"/>
      <c r="H4" s="219"/>
      <c r="J4" s="219"/>
      <c r="K4" s="219"/>
      <c r="N4" s="221"/>
      <c r="O4" s="222"/>
      <c r="T4" s="223" t="s">
        <v>1396</v>
      </c>
    </row>
    <row r="5" spans="4:20" ht="22.5">
      <c r="D5" s="224" t="s">
        <v>6067</v>
      </c>
      <c r="E5" s="220"/>
      <c r="H5" s="219"/>
      <c r="J5" s="219"/>
      <c r="K5" s="219"/>
      <c r="N5" s="221"/>
      <c r="O5" s="222"/>
      <c r="P5" s="225" t="s">
        <v>1678</v>
      </c>
      <c r="T5" s="223" t="s">
        <v>1406</v>
      </c>
    </row>
    <row r="6" spans="4:20" ht="15.75">
      <c r="D6" s="226" t="s">
        <v>6068</v>
      </c>
      <c r="E6" s="227"/>
      <c r="H6" s="219"/>
      <c r="J6" s="219"/>
      <c r="K6" s="219"/>
      <c r="N6" s="221"/>
      <c r="O6" s="222"/>
      <c r="P6" s="225" t="s">
        <v>1679</v>
      </c>
      <c r="T6" s="223" t="s">
        <v>6069</v>
      </c>
    </row>
    <row r="7" spans="4:20" ht="15.75">
      <c r="D7" s="226" t="s">
        <v>2780</v>
      </c>
      <c r="E7" s="223"/>
      <c r="F7" s="228"/>
      <c r="G7" s="229"/>
      <c r="H7" s="230"/>
      <c r="I7" s="223"/>
      <c r="J7" s="230"/>
      <c r="K7" s="230"/>
      <c r="L7" s="223"/>
      <c r="M7" s="231"/>
      <c r="N7" s="232"/>
      <c r="O7" s="225" t="s">
        <v>1678</v>
      </c>
      <c r="P7" s="225" t="s">
        <v>906</v>
      </c>
      <c r="Q7" s="225"/>
      <c r="R7" s="223"/>
      <c r="S7" s="223"/>
      <c r="T7" s="220" t="s">
        <v>6070</v>
      </c>
    </row>
    <row r="8" spans="4:20" ht="15.75">
      <c r="D8" s="233" t="s">
        <v>2780</v>
      </c>
      <c r="E8" s="223"/>
      <c r="F8" s="228" t="s">
        <v>1679</v>
      </c>
      <c r="G8" s="229"/>
      <c r="H8" s="230"/>
      <c r="I8" s="223"/>
      <c r="J8" s="230"/>
      <c r="K8" s="230"/>
      <c r="L8" s="223"/>
      <c r="M8" s="231"/>
      <c r="N8" s="232" t="s">
        <v>1680</v>
      </c>
      <c r="O8" s="225" t="s">
        <v>1679</v>
      </c>
      <c r="P8" s="220" t="s">
        <v>2929</v>
      </c>
      <c r="Q8" s="225"/>
      <c r="R8" s="223"/>
      <c r="S8" s="223"/>
      <c r="T8" s="220" t="s">
        <v>6071</v>
      </c>
    </row>
    <row r="9" spans="4:20" ht="15.75">
      <c r="D9" s="234" t="s">
        <v>6072</v>
      </c>
      <c r="E9" s="223"/>
      <c r="F9" s="228" t="s">
        <v>1398</v>
      </c>
      <c r="G9" s="234" t="s">
        <v>1399</v>
      </c>
      <c r="H9" s="234" t="s">
        <v>1400</v>
      </c>
      <c r="I9" s="223" t="s">
        <v>6073</v>
      </c>
      <c r="J9" s="234" t="s">
        <v>6074</v>
      </c>
      <c r="K9" s="234" t="s">
        <v>3871</v>
      </c>
      <c r="L9" s="223" t="s">
        <v>6075</v>
      </c>
      <c r="M9" s="231" t="s">
        <v>1401</v>
      </c>
      <c r="N9" s="232" t="s">
        <v>1402</v>
      </c>
      <c r="O9" s="225" t="s">
        <v>1403</v>
      </c>
      <c r="P9" s="220" t="s">
        <v>2930</v>
      </c>
      <c r="Q9" s="225" t="s">
        <v>1999</v>
      </c>
      <c r="R9" s="223" t="s">
        <v>1404</v>
      </c>
      <c r="S9" s="223" t="s">
        <v>1405</v>
      </c>
      <c r="T9" s="220" t="s">
        <v>6076</v>
      </c>
    </row>
    <row r="10" spans="4:20" ht="4.5" customHeight="1">
      <c r="D10" s="234"/>
      <c r="E10" s="223"/>
      <c r="F10" s="228"/>
      <c r="G10" s="223"/>
      <c r="H10" s="230"/>
      <c r="I10" s="223"/>
      <c r="J10" s="230"/>
      <c r="K10" s="230"/>
      <c r="L10" s="223"/>
      <c r="M10" s="231"/>
      <c r="N10" s="232"/>
      <c r="O10" s="225"/>
      <c r="P10" s="225"/>
      <c r="Q10" s="225"/>
      <c r="R10" s="223"/>
      <c r="S10" s="223"/>
      <c r="T10" s="223"/>
    </row>
    <row r="11" spans="4:20" ht="4.5" customHeight="1">
      <c r="D11" s="235"/>
      <c r="E11" s="236"/>
      <c r="F11" s="237"/>
      <c r="G11" s="236"/>
      <c r="H11" s="238"/>
      <c r="I11" s="236"/>
      <c r="J11" s="238"/>
      <c r="K11" s="238"/>
      <c r="L11" s="236"/>
      <c r="M11" s="239"/>
      <c r="N11" s="240"/>
      <c r="O11" s="241"/>
      <c r="P11" s="241"/>
      <c r="Q11" s="241"/>
      <c r="R11" s="236"/>
      <c r="S11" s="236"/>
      <c r="T11" s="242"/>
    </row>
    <row r="12" spans="4:20" ht="4.5" customHeight="1">
      <c r="D12" s="243"/>
      <c r="E12" s="244"/>
      <c r="F12" s="245"/>
      <c r="G12" s="246"/>
      <c r="H12" s="230"/>
      <c r="I12" s="223"/>
      <c r="J12" s="230"/>
      <c r="K12" s="230"/>
      <c r="L12" s="223"/>
      <c r="M12" s="231"/>
      <c r="N12" s="232"/>
      <c r="O12" s="225"/>
      <c r="P12" s="225"/>
      <c r="Q12" s="225"/>
      <c r="R12" s="223"/>
      <c r="S12" s="223"/>
      <c r="T12" s="223"/>
    </row>
    <row r="14" spans="1:20" ht="20.25">
      <c r="A14" s="247"/>
      <c r="D14" s="233" t="s">
        <v>6077</v>
      </c>
      <c r="E14" s="220"/>
      <c r="F14" s="248"/>
      <c r="G14" s="248"/>
      <c r="H14" s="248"/>
      <c r="I14" s="249"/>
      <c r="J14" s="248"/>
      <c r="K14" s="248"/>
      <c r="M14" s="250" t="s">
        <v>6078</v>
      </c>
      <c r="N14" s="221"/>
      <c r="O14" s="251"/>
      <c r="P14" s="249"/>
      <c r="T14" s="252"/>
    </row>
    <row r="15" spans="1:36" ht="15.75">
      <c r="A15" s="247"/>
      <c r="D15" s="253">
        <v>11697543</v>
      </c>
      <c r="F15" s="254" t="s">
        <v>6079</v>
      </c>
      <c r="G15" s="254" t="s">
        <v>6080</v>
      </c>
      <c r="H15" s="254" t="s">
        <v>6081</v>
      </c>
      <c r="I15" s="254">
        <v>402548</v>
      </c>
      <c r="L15" s="255" t="s">
        <v>534</v>
      </c>
      <c r="M15" s="220">
        <v>3</v>
      </c>
      <c r="N15" s="255">
        <v>0.14</v>
      </c>
      <c r="O15" s="256">
        <v>42824</v>
      </c>
      <c r="Q15" s="255" t="s">
        <v>4460</v>
      </c>
      <c r="R15" s="255" t="s">
        <v>6082</v>
      </c>
      <c r="S15" s="255" t="s">
        <v>6005</v>
      </c>
      <c r="T15" s="255" t="s">
        <v>907</v>
      </c>
      <c r="U15" s="254"/>
      <c r="X15" s="254"/>
      <c r="AA15" s="254" t="s">
        <v>2780</v>
      </c>
      <c r="AB15" s="254" t="s">
        <v>2780</v>
      </c>
      <c r="AG15" s="254"/>
      <c r="AH15" s="257"/>
      <c r="AI15" s="258"/>
      <c r="AJ15" s="259"/>
    </row>
    <row r="16" spans="1:53" ht="20.25">
      <c r="A16" s="275"/>
      <c r="D16" s="253">
        <v>11689811</v>
      </c>
      <c r="F16" s="254" t="s">
        <v>6083</v>
      </c>
      <c r="G16" s="254" t="s">
        <v>6084</v>
      </c>
      <c r="H16" s="254" t="s">
        <v>6085</v>
      </c>
      <c r="I16" s="254">
        <v>219230</v>
      </c>
      <c r="L16" s="255" t="s">
        <v>539</v>
      </c>
      <c r="M16" s="220">
        <v>57</v>
      </c>
      <c r="N16" s="255">
        <v>1.44</v>
      </c>
      <c r="O16" s="256">
        <v>42810</v>
      </c>
      <c r="Q16" s="220" t="s">
        <v>1871</v>
      </c>
      <c r="R16" s="255" t="s">
        <v>5661</v>
      </c>
      <c r="S16" s="255" t="s">
        <v>5652</v>
      </c>
      <c r="T16" s="255" t="s">
        <v>907</v>
      </c>
      <c r="U16" s="254"/>
      <c r="X16" s="254"/>
      <c r="AA16" s="254" t="s">
        <v>2780</v>
      </c>
      <c r="AB16" s="254" t="s">
        <v>2780</v>
      </c>
      <c r="AG16" s="254"/>
      <c r="AH16" s="254"/>
      <c r="AI16" s="254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</row>
    <row r="17" spans="4:53" ht="15.75">
      <c r="D17" s="253">
        <v>11686839</v>
      </c>
      <c r="F17" s="254" t="s">
        <v>6086</v>
      </c>
      <c r="G17" s="254" t="s">
        <v>6087</v>
      </c>
      <c r="H17" s="254" t="s">
        <v>5400</v>
      </c>
      <c r="I17" s="254">
        <v>5406875</v>
      </c>
      <c r="L17" s="255" t="s">
        <v>4148</v>
      </c>
      <c r="M17" s="220">
        <v>68</v>
      </c>
      <c r="N17" s="255">
        <v>0.66</v>
      </c>
      <c r="O17" s="256">
        <v>42804</v>
      </c>
      <c r="Q17" s="220" t="s">
        <v>5929</v>
      </c>
      <c r="R17" s="220" t="s">
        <v>6088</v>
      </c>
      <c r="S17" s="255" t="s">
        <v>6089</v>
      </c>
      <c r="T17" s="255" t="s">
        <v>907</v>
      </c>
      <c r="U17" s="254"/>
      <c r="X17" s="254"/>
      <c r="AA17" s="254" t="s">
        <v>2780</v>
      </c>
      <c r="AB17" s="254" t="s">
        <v>2780</v>
      </c>
      <c r="AG17" s="254"/>
      <c r="AH17" s="254"/>
      <c r="AI17" s="254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</row>
    <row r="18" spans="4:53" ht="15.75">
      <c r="D18" s="253">
        <v>11664422</v>
      </c>
      <c r="F18" s="254" t="s">
        <v>6090</v>
      </c>
      <c r="G18" s="254" t="s">
        <v>6091</v>
      </c>
      <c r="H18" s="254" t="s">
        <v>6092</v>
      </c>
      <c r="I18" s="254">
        <v>674426</v>
      </c>
      <c r="L18" s="255" t="s">
        <v>2904</v>
      </c>
      <c r="M18" s="220">
        <v>7</v>
      </c>
      <c r="N18" s="255" t="s">
        <v>6093</v>
      </c>
      <c r="O18" s="256">
        <v>42762</v>
      </c>
      <c r="P18" s="215"/>
      <c r="Q18" s="255" t="s">
        <v>5238</v>
      </c>
      <c r="R18" s="255" t="s">
        <v>6094</v>
      </c>
      <c r="S18" s="255" t="s">
        <v>218</v>
      </c>
      <c r="T18" s="255" t="s">
        <v>907</v>
      </c>
      <c r="U18" s="254"/>
      <c r="X18" s="254"/>
      <c r="AA18" s="254" t="s">
        <v>2780</v>
      </c>
      <c r="AB18" s="254" t="s">
        <v>2780</v>
      </c>
      <c r="AG18" s="254"/>
      <c r="AH18" s="254"/>
      <c r="AI18" s="254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</row>
    <row r="19" spans="4:49" ht="15.75">
      <c r="D19" s="253">
        <v>11690362</v>
      </c>
      <c r="F19" s="254" t="s">
        <v>6095</v>
      </c>
      <c r="G19" s="254" t="s">
        <v>6096</v>
      </c>
      <c r="H19" s="254" t="s">
        <v>5648</v>
      </c>
      <c r="I19" s="254">
        <v>310034</v>
      </c>
      <c r="L19" s="255" t="s">
        <v>532</v>
      </c>
      <c r="M19" s="220">
        <v>19</v>
      </c>
      <c r="N19" s="255" t="s">
        <v>6097</v>
      </c>
      <c r="O19" s="256">
        <v>42811</v>
      </c>
      <c r="P19" s="215"/>
      <c r="Q19" s="220" t="s">
        <v>1871</v>
      </c>
      <c r="R19" s="255" t="s">
        <v>5790</v>
      </c>
      <c r="S19" s="255" t="s">
        <v>523</v>
      </c>
      <c r="T19" s="255" t="s">
        <v>907</v>
      </c>
      <c r="U19" s="254"/>
      <c r="X19" s="254"/>
      <c r="AA19" s="254" t="s">
        <v>2780</v>
      </c>
      <c r="AB19" s="254" t="s">
        <v>2780</v>
      </c>
      <c r="AG19" s="254"/>
      <c r="AH19" s="254"/>
      <c r="AI19" s="254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</row>
    <row r="20" spans="4:53" ht="15.75">
      <c r="D20" s="253">
        <v>11679440</v>
      </c>
      <c r="F20" s="254" t="s">
        <v>6098</v>
      </c>
      <c r="G20" s="254" t="s">
        <v>6099</v>
      </c>
      <c r="H20" s="254" t="s">
        <v>6100</v>
      </c>
      <c r="I20" s="254">
        <v>3352150</v>
      </c>
      <c r="L20" s="255" t="s">
        <v>532</v>
      </c>
      <c r="M20" s="220">
        <v>280</v>
      </c>
      <c r="N20" s="255">
        <v>2.96</v>
      </c>
      <c r="O20" s="256">
        <v>42793</v>
      </c>
      <c r="Q20" s="220" t="s">
        <v>1871</v>
      </c>
      <c r="R20" s="255" t="s">
        <v>6101</v>
      </c>
      <c r="S20" s="255" t="s">
        <v>2224</v>
      </c>
      <c r="T20" s="255" t="s">
        <v>907</v>
      </c>
      <c r="U20" s="254"/>
      <c r="X20" s="254"/>
      <c r="AA20" s="254" t="s">
        <v>2780</v>
      </c>
      <c r="AB20" s="254" t="s">
        <v>2780</v>
      </c>
      <c r="AG20" s="254"/>
      <c r="AH20" s="254"/>
      <c r="AI20" s="254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4:53" ht="15.75">
      <c r="D21" s="253">
        <v>11671556</v>
      </c>
      <c r="F21" s="254" t="s">
        <v>6102</v>
      </c>
      <c r="G21" s="254" t="s">
        <v>6103</v>
      </c>
      <c r="H21" s="254" t="s">
        <v>6104</v>
      </c>
      <c r="I21" s="254">
        <v>5303767</v>
      </c>
      <c r="L21" s="255" t="s">
        <v>4280</v>
      </c>
      <c r="M21" s="220">
        <v>247</v>
      </c>
      <c r="N21" s="255" t="s">
        <v>6105</v>
      </c>
      <c r="O21" s="256">
        <v>42776</v>
      </c>
      <c r="P21" s="215"/>
      <c r="Q21" s="255" t="s">
        <v>4460</v>
      </c>
      <c r="R21" s="255" t="s">
        <v>6013</v>
      </c>
      <c r="S21" s="255" t="s">
        <v>6005</v>
      </c>
      <c r="T21" s="255" t="s">
        <v>907</v>
      </c>
      <c r="U21" s="254"/>
      <c r="X21" s="254"/>
      <c r="AA21" s="254"/>
      <c r="AB21" s="254"/>
      <c r="AG21" s="254"/>
      <c r="AH21" s="254"/>
      <c r="AI21" s="254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</row>
    <row r="22" spans="4:53" ht="15.75">
      <c r="D22" s="253">
        <v>11691376</v>
      </c>
      <c r="F22" s="254" t="s">
        <v>6106</v>
      </c>
      <c r="G22" s="254" t="s">
        <v>6107</v>
      </c>
      <c r="H22" s="254" t="s">
        <v>6108</v>
      </c>
      <c r="I22" s="254">
        <v>849812</v>
      </c>
      <c r="L22" s="255" t="s">
        <v>536</v>
      </c>
      <c r="M22" s="220">
        <v>7</v>
      </c>
      <c r="N22" s="255" t="s">
        <v>6109</v>
      </c>
      <c r="O22" s="256">
        <v>42814</v>
      </c>
      <c r="P22" s="215"/>
      <c r="Q22" s="220" t="s">
        <v>1871</v>
      </c>
      <c r="R22" s="255" t="s">
        <v>6110</v>
      </c>
      <c r="S22" s="255" t="s">
        <v>6111</v>
      </c>
      <c r="T22" s="255" t="s">
        <v>907</v>
      </c>
      <c r="U22" s="254"/>
      <c r="X22" s="254"/>
      <c r="AA22" s="254" t="s">
        <v>2780</v>
      </c>
      <c r="AB22" s="254" t="s">
        <v>2780</v>
      </c>
      <c r="AG22" s="254"/>
      <c r="AH22" s="254"/>
      <c r="AI22" s="254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</row>
    <row r="23" spans="4:53" ht="15.75">
      <c r="D23" s="253">
        <v>11667063</v>
      </c>
      <c r="F23" s="254" t="s">
        <v>6112</v>
      </c>
      <c r="G23" s="254" t="s">
        <v>6113</v>
      </c>
      <c r="H23" s="254" t="s">
        <v>6114</v>
      </c>
      <c r="I23" s="254">
        <v>5400921</v>
      </c>
      <c r="L23" s="255" t="s">
        <v>4071</v>
      </c>
      <c r="M23" s="220">
        <v>342</v>
      </c>
      <c r="N23" s="255" t="s">
        <v>6115</v>
      </c>
      <c r="O23" s="256">
        <v>42768</v>
      </c>
      <c r="Q23" s="220" t="s">
        <v>259</v>
      </c>
      <c r="R23" s="255" t="s">
        <v>6116</v>
      </c>
      <c r="S23" s="255" t="s">
        <v>6117</v>
      </c>
      <c r="T23" s="255" t="s">
        <v>907</v>
      </c>
      <c r="U23" s="254"/>
      <c r="X23" s="254"/>
      <c r="AA23" s="254" t="s">
        <v>2780</v>
      </c>
      <c r="AB23" s="254" t="s">
        <v>2780</v>
      </c>
      <c r="AG23" s="254"/>
      <c r="AH23" s="254"/>
      <c r="AI23" s="254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</row>
    <row r="24" spans="4:53" ht="15.75">
      <c r="D24" s="253">
        <v>11661535</v>
      </c>
      <c r="F24" s="254" t="s">
        <v>6118</v>
      </c>
      <c r="G24" s="254" t="s">
        <v>6119</v>
      </c>
      <c r="H24" s="254" t="s">
        <v>6120</v>
      </c>
      <c r="I24" s="254">
        <v>988490</v>
      </c>
      <c r="L24" s="255" t="s">
        <v>546</v>
      </c>
      <c r="M24" s="220">
        <v>29</v>
      </c>
      <c r="N24" s="255" t="s">
        <v>6121</v>
      </c>
      <c r="O24" s="256">
        <v>42758</v>
      </c>
      <c r="P24" s="215"/>
      <c r="Q24" s="255" t="s">
        <v>5238</v>
      </c>
      <c r="R24" s="255" t="s">
        <v>6122</v>
      </c>
      <c r="S24" s="255" t="s">
        <v>4894</v>
      </c>
      <c r="T24" s="255" t="s">
        <v>907</v>
      </c>
      <c r="U24" s="254"/>
      <c r="X24" s="254"/>
      <c r="AA24" s="254" t="s">
        <v>2780</v>
      </c>
      <c r="AB24" s="254" t="s">
        <v>2780</v>
      </c>
      <c r="AG24" s="254"/>
      <c r="AH24" s="254"/>
      <c r="AI24" s="254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</row>
    <row r="25" spans="4:53" ht="15.75">
      <c r="D25" s="253">
        <v>11663636</v>
      </c>
      <c r="F25" s="254" t="s">
        <v>6123</v>
      </c>
      <c r="G25" s="254" t="s">
        <v>6124</v>
      </c>
      <c r="H25" s="254" t="s">
        <v>6125</v>
      </c>
      <c r="I25" s="254">
        <v>5400294</v>
      </c>
      <c r="L25" s="255" t="s">
        <v>3923</v>
      </c>
      <c r="M25" s="220">
        <v>373</v>
      </c>
      <c r="N25" s="255" t="s">
        <v>6126</v>
      </c>
      <c r="O25" s="256">
        <v>42761</v>
      </c>
      <c r="P25" s="215"/>
      <c r="Q25" s="255" t="s">
        <v>5238</v>
      </c>
      <c r="R25" s="255" t="s">
        <v>6116</v>
      </c>
      <c r="S25" s="255" t="s">
        <v>6117</v>
      </c>
      <c r="T25" s="255" t="s">
        <v>907</v>
      </c>
      <c r="U25" s="254"/>
      <c r="X25" s="254"/>
      <c r="AA25" s="254" t="s">
        <v>2780</v>
      </c>
      <c r="AB25" s="254" t="s">
        <v>2780</v>
      </c>
      <c r="AG25" s="254"/>
      <c r="AH25" s="254"/>
      <c r="AI25" s="254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</row>
    <row r="26" spans="4:53" ht="15.75">
      <c r="D26" s="253">
        <v>11685904</v>
      </c>
      <c r="F26" s="254" t="s">
        <v>6127</v>
      </c>
      <c r="G26" s="254" t="s">
        <v>6128</v>
      </c>
      <c r="H26" s="254" t="s">
        <v>6129</v>
      </c>
      <c r="I26" s="254">
        <v>3178782</v>
      </c>
      <c r="L26" s="255" t="s">
        <v>539</v>
      </c>
      <c r="M26" s="220">
        <v>7</v>
      </c>
      <c r="N26" s="255" t="s">
        <v>6130</v>
      </c>
      <c r="O26" s="256">
        <v>42803</v>
      </c>
      <c r="P26" s="215"/>
      <c r="Q26" s="255" t="s">
        <v>4460</v>
      </c>
      <c r="R26" s="255" t="s">
        <v>6131</v>
      </c>
      <c r="S26" s="255" t="s">
        <v>2227</v>
      </c>
      <c r="T26" s="255" t="s">
        <v>907</v>
      </c>
      <c r="U26" s="254"/>
      <c r="X26" s="254"/>
      <c r="AA26" s="254"/>
      <c r="AB26" s="254"/>
      <c r="AG26" s="254"/>
      <c r="AH26" s="254"/>
      <c r="AI26" s="254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</row>
    <row r="27" spans="4:44" ht="15.75">
      <c r="D27" s="253">
        <v>11676975</v>
      </c>
      <c r="F27" s="254" t="s">
        <v>6135</v>
      </c>
      <c r="G27" s="254" t="s">
        <v>5254</v>
      </c>
      <c r="H27" s="254" t="s">
        <v>3752</v>
      </c>
      <c r="I27" s="254">
        <v>429579</v>
      </c>
      <c r="L27" s="255" t="s">
        <v>4038</v>
      </c>
      <c r="M27" s="220">
        <v>20</v>
      </c>
      <c r="N27" s="255" t="s">
        <v>6136</v>
      </c>
      <c r="O27" s="256">
        <v>42788</v>
      </c>
      <c r="P27" s="215"/>
      <c r="Q27" s="255" t="s">
        <v>4460</v>
      </c>
      <c r="R27" s="255" t="s">
        <v>3067</v>
      </c>
      <c r="S27" s="255" t="s">
        <v>4426</v>
      </c>
      <c r="T27" s="255" t="s">
        <v>907</v>
      </c>
      <c r="U27" s="254"/>
      <c r="X27" s="254"/>
      <c r="AA27" s="254" t="s">
        <v>2780</v>
      </c>
      <c r="AB27" s="254" t="s">
        <v>2780</v>
      </c>
      <c r="AG27" s="254"/>
      <c r="AH27" s="254"/>
      <c r="AI27" s="254"/>
      <c r="AJ27" s="260"/>
      <c r="AK27" s="260"/>
      <c r="AL27" s="260"/>
      <c r="AM27" s="260"/>
      <c r="AN27" s="260"/>
      <c r="AO27" s="260"/>
      <c r="AP27" s="260"/>
      <c r="AQ27" s="260"/>
      <c r="AR27" s="260"/>
    </row>
    <row r="28" spans="4:53" ht="15.75">
      <c r="D28" s="253">
        <v>11659975</v>
      </c>
      <c r="F28" s="254" t="s">
        <v>6139</v>
      </c>
      <c r="G28" s="254" t="s">
        <v>5630</v>
      </c>
      <c r="H28" s="254" t="s">
        <v>5631</v>
      </c>
      <c r="I28" s="254">
        <v>429074</v>
      </c>
      <c r="L28" s="255" t="s">
        <v>532</v>
      </c>
      <c r="M28" s="220">
        <v>105</v>
      </c>
      <c r="N28" s="255" t="s">
        <v>6140</v>
      </c>
      <c r="O28" s="256">
        <v>42754</v>
      </c>
      <c r="Q28" s="220" t="s">
        <v>5929</v>
      </c>
      <c r="R28" s="220" t="s">
        <v>6088</v>
      </c>
      <c r="S28" s="255" t="s">
        <v>6089</v>
      </c>
      <c r="T28" s="255" t="s">
        <v>907</v>
      </c>
      <c r="U28" s="254"/>
      <c r="X28" s="254"/>
      <c r="AA28" s="254" t="s">
        <v>2780</v>
      </c>
      <c r="AB28" s="254" t="s">
        <v>2780</v>
      </c>
      <c r="AG28" s="254"/>
      <c r="AH28" s="254"/>
      <c r="AI28" s="254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</row>
    <row r="29" spans="4:52" ht="15.75">
      <c r="D29" s="253">
        <v>11683422</v>
      </c>
      <c r="F29" s="254" t="s">
        <v>6141</v>
      </c>
      <c r="G29" s="254" t="s">
        <v>6142</v>
      </c>
      <c r="H29" s="254" t="s">
        <v>6143</v>
      </c>
      <c r="I29" s="254">
        <v>5124625</v>
      </c>
      <c r="L29" s="255" t="s">
        <v>2640</v>
      </c>
      <c r="M29" s="220">
        <v>40</v>
      </c>
      <c r="N29" s="255">
        <v>5.24</v>
      </c>
      <c r="O29" s="256">
        <v>42800</v>
      </c>
      <c r="P29" s="215"/>
      <c r="Q29" s="220" t="s">
        <v>1871</v>
      </c>
      <c r="R29" s="255" t="s">
        <v>6144</v>
      </c>
      <c r="S29" s="255" t="s">
        <v>293</v>
      </c>
      <c r="T29" s="255" t="s">
        <v>907</v>
      </c>
      <c r="U29" s="254"/>
      <c r="X29" s="254"/>
      <c r="AA29" s="254" t="s">
        <v>2780</v>
      </c>
      <c r="AB29" s="254" t="s">
        <v>2780</v>
      </c>
      <c r="AG29" s="254"/>
      <c r="AH29" s="254"/>
      <c r="AI29" s="254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</row>
    <row r="30" spans="4:53" ht="16.5" thickBot="1">
      <c r="D30" s="253">
        <v>11675017</v>
      </c>
      <c r="F30" s="254" t="s">
        <v>6145</v>
      </c>
      <c r="G30" s="254" t="s">
        <v>6146</v>
      </c>
      <c r="H30" s="254" t="s">
        <v>6147</v>
      </c>
      <c r="I30" s="254">
        <v>860246</v>
      </c>
      <c r="L30" s="255" t="s">
        <v>534</v>
      </c>
      <c r="M30" s="220">
        <v>30</v>
      </c>
      <c r="N30" s="255" t="s">
        <v>6148</v>
      </c>
      <c r="O30" s="256">
        <v>42783</v>
      </c>
      <c r="P30" s="215"/>
      <c r="Q30" s="255" t="s">
        <v>4460</v>
      </c>
      <c r="R30" s="255" t="s">
        <v>6149</v>
      </c>
      <c r="S30" s="255" t="s">
        <v>119</v>
      </c>
      <c r="T30" s="255" t="s">
        <v>907</v>
      </c>
      <c r="U30" s="254"/>
      <c r="X30" s="254"/>
      <c r="AA30" s="254" t="s">
        <v>2780</v>
      </c>
      <c r="AB30" s="254" t="s">
        <v>2780</v>
      </c>
      <c r="AG30" s="254"/>
      <c r="AH30" s="254"/>
      <c r="AI30" s="254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</row>
    <row r="31" spans="3:76" ht="15.75">
      <c r="C31" s="215"/>
      <c r="D31" s="253"/>
      <c r="F31" s="254"/>
      <c r="G31" s="254"/>
      <c r="H31" s="261" t="s">
        <v>6150</v>
      </c>
      <c r="I31" s="262"/>
      <c r="J31" s="261"/>
      <c r="K31" s="248"/>
      <c r="L31" s="263">
        <f>COUNTA(M15:M30)</f>
        <v>16</v>
      </c>
      <c r="M31" s="263">
        <f>SUM(M15:M30)</f>
        <v>1634</v>
      </c>
      <c r="N31" s="264"/>
      <c r="O31" s="256"/>
      <c r="P31" s="254"/>
      <c r="Q31" s="254"/>
      <c r="R31" s="255"/>
      <c r="S31" s="255"/>
      <c r="V31" s="254"/>
      <c r="Y31" s="254"/>
      <c r="Z31" s="254"/>
      <c r="AI31" s="254"/>
      <c r="AS31" s="254"/>
      <c r="AW31" s="254"/>
      <c r="BX31" s="254"/>
    </row>
    <row r="32" spans="2:76" ht="15.75">
      <c r="B32" s="254"/>
      <c r="V32" s="254"/>
      <c r="AI32" s="254"/>
      <c r="AS32" s="254"/>
      <c r="AW32" s="254"/>
      <c r="BX32" s="254"/>
    </row>
    <row r="33" spans="4:20" ht="15.75">
      <c r="D33" s="233" t="s">
        <v>6151</v>
      </c>
      <c r="F33" s="254"/>
      <c r="G33" s="254"/>
      <c r="H33" s="254"/>
      <c r="I33" s="255"/>
      <c r="J33" s="254"/>
      <c r="K33" s="254"/>
      <c r="L33" s="255"/>
      <c r="N33" s="255"/>
      <c r="O33" s="255"/>
      <c r="R33" s="255"/>
      <c r="S33" s="255"/>
      <c r="T33" s="255"/>
    </row>
    <row r="34" spans="4:20" ht="15.75">
      <c r="D34" s="253">
        <v>11480896</v>
      </c>
      <c r="F34" s="254" t="s">
        <v>5598</v>
      </c>
      <c r="G34" s="254" t="s">
        <v>5596</v>
      </c>
      <c r="H34" s="254" t="s">
        <v>5597</v>
      </c>
      <c r="I34" s="255">
        <v>389192</v>
      </c>
      <c r="L34" s="255" t="s">
        <v>4070</v>
      </c>
      <c r="M34" s="220">
        <v>230</v>
      </c>
      <c r="N34" s="264">
        <v>1.61</v>
      </c>
      <c r="O34" s="256">
        <v>42405</v>
      </c>
      <c r="P34" s="256">
        <v>42795</v>
      </c>
      <c r="Q34" s="255" t="s">
        <v>5238</v>
      </c>
      <c r="R34" s="255" t="s">
        <v>5520</v>
      </c>
      <c r="S34" s="255" t="s">
        <v>5650</v>
      </c>
      <c r="T34" s="255" t="s">
        <v>906</v>
      </c>
    </row>
    <row r="35" spans="4:20" ht="15.75">
      <c r="D35" s="253" t="s">
        <v>5580</v>
      </c>
      <c r="F35" s="254" t="s">
        <v>5578</v>
      </c>
      <c r="G35" s="254" t="s">
        <v>5579</v>
      </c>
      <c r="H35" s="254" t="s">
        <v>5022</v>
      </c>
      <c r="I35" s="255">
        <v>5095633</v>
      </c>
      <c r="L35" s="255" t="s">
        <v>546</v>
      </c>
      <c r="M35" s="220">
        <v>14</v>
      </c>
      <c r="N35" s="264">
        <v>2.09</v>
      </c>
      <c r="O35" s="256">
        <v>41759</v>
      </c>
      <c r="P35" s="256">
        <v>42744</v>
      </c>
      <c r="Q35" s="220" t="s">
        <v>4073</v>
      </c>
      <c r="R35" s="255" t="s">
        <v>5577</v>
      </c>
      <c r="S35" s="255" t="s">
        <v>4865</v>
      </c>
      <c r="T35" s="255" t="s">
        <v>906</v>
      </c>
    </row>
    <row r="36" spans="4:20" ht="15.75">
      <c r="D36" s="253">
        <v>11478036</v>
      </c>
      <c r="F36" s="254" t="s">
        <v>5649</v>
      </c>
      <c r="G36" s="254" t="s">
        <v>5647</v>
      </c>
      <c r="H36" s="254" t="s">
        <v>5648</v>
      </c>
      <c r="I36" s="255">
        <v>310034</v>
      </c>
      <c r="L36" s="255" t="s">
        <v>532</v>
      </c>
      <c r="M36" s="220">
        <v>20</v>
      </c>
      <c r="N36" s="264">
        <v>0.157</v>
      </c>
      <c r="O36" s="256">
        <v>42398</v>
      </c>
      <c r="P36" s="256">
        <v>42781</v>
      </c>
      <c r="Q36" s="220" t="s">
        <v>1871</v>
      </c>
      <c r="R36" s="255" t="s">
        <v>5672</v>
      </c>
      <c r="S36" s="255" t="s">
        <v>523</v>
      </c>
      <c r="T36" s="255" t="s">
        <v>906</v>
      </c>
    </row>
    <row r="37" spans="1:31" ht="15.75">
      <c r="A37" s="254"/>
      <c r="B37" s="254"/>
      <c r="C37" s="254"/>
      <c r="D37" s="253">
        <v>11468907</v>
      </c>
      <c r="F37" s="254" t="s">
        <v>5562</v>
      </c>
      <c r="G37" s="215" t="s">
        <v>5575</v>
      </c>
      <c r="H37" s="254" t="s">
        <v>5561</v>
      </c>
      <c r="I37" s="255">
        <v>3123236</v>
      </c>
      <c r="L37" s="255" t="s">
        <v>539</v>
      </c>
      <c r="M37" s="220">
        <v>6</v>
      </c>
      <c r="N37" s="221">
        <v>0.5337</v>
      </c>
      <c r="O37" s="256">
        <v>42377</v>
      </c>
      <c r="P37" s="256">
        <v>42769</v>
      </c>
      <c r="Q37" s="255" t="s">
        <v>4460</v>
      </c>
      <c r="R37" s="255" t="s">
        <v>5576</v>
      </c>
      <c r="S37" s="255" t="s">
        <v>4427</v>
      </c>
      <c r="T37" s="255" t="s">
        <v>906</v>
      </c>
      <c r="W37" s="254"/>
      <c r="X37" s="254"/>
      <c r="AA37" s="254"/>
      <c r="AD37" s="254"/>
      <c r="AE37" s="254"/>
    </row>
    <row r="38" spans="1:31" ht="15.75">
      <c r="A38" s="254"/>
      <c r="C38" s="254"/>
      <c r="D38" s="253">
        <v>11504312</v>
      </c>
      <c r="F38" s="254" t="s">
        <v>5637</v>
      </c>
      <c r="G38" s="254" t="s">
        <v>5636</v>
      </c>
      <c r="H38" s="254" t="s">
        <v>4943</v>
      </c>
      <c r="I38" s="255">
        <v>5089275</v>
      </c>
      <c r="L38" s="255" t="s">
        <v>4530</v>
      </c>
      <c r="M38" s="220">
        <v>47</v>
      </c>
      <c r="N38" s="264">
        <v>8.69</v>
      </c>
      <c r="O38" s="256">
        <v>42452</v>
      </c>
      <c r="P38" s="256">
        <v>42822</v>
      </c>
      <c r="Q38" s="255" t="s">
        <v>4460</v>
      </c>
      <c r="R38" s="255" t="s">
        <v>2243</v>
      </c>
      <c r="S38" s="255" t="s">
        <v>2223</v>
      </c>
      <c r="T38" s="255" t="s">
        <v>906</v>
      </c>
      <c r="W38" s="254"/>
      <c r="X38" s="254"/>
      <c r="AA38" s="254"/>
      <c r="AD38" s="254"/>
      <c r="AE38" s="254"/>
    </row>
    <row r="39" spans="1:31" ht="15.75">
      <c r="A39" s="254"/>
      <c r="C39" s="254"/>
      <c r="D39" s="253">
        <v>11470149</v>
      </c>
      <c r="F39" s="254" t="s">
        <v>5554</v>
      </c>
      <c r="G39" s="215" t="s">
        <v>5564</v>
      </c>
      <c r="H39" s="254" t="s">
        <v>5553</v>
      </c>
      <c r="I39" s="255">
        <v>257324</v>
      </c>
      <c r="L39" s="255" t="s">
        <v>4152</v>
      </c>
      <c r="M39" s="220">
        <v>16</v>
      </c>
      <c r="N39" s="221">
        <v>0.37</v>
      </c>
      <c r="O39" s="256">
        <v>42381</v>
      </c>
      <c r="P39" s="256">
        <v>42800</v>
      </c>
      <c r="Q39" s="220" t="s">
        <v>1871</v>
      </c>
      <c r="R39" s="255" t="s">
        <v>5565</v>
      </c>
      <c r="S39" s="255" t="s">
        <v>5240</v>
      </c>
      <c r="T39" s="255" t="s">
        <v>906</v>
      </c>
      <c r="W39" s="254"/>
      <c r="X39" s="254"/>
      <c r="AA39" s="254"/>
      <c r="AD39" s="254"/>
      <c r="AE39" s="254"/>
    </row>
    <row r="40" spans="1:31" ht="15.75">
      <c r="A40" s="254"/>
      <c r="C40" s="254"/>
      <c r="D40" s="253">
        <v>11532606</v>
      </c>
      <c r="F40" s="254" t="s">
        <v>5765</v>
      </c>
      <c r="G40" s="254" t="s">
        <v>5763</v>
      </c>
      <c r="H40" s="254" t="s">
        <v>5764</v>
      </c>
      <c r="I40" s="255">
        <v>1164357</v>
      </c>
      <c r="L40" s="255" t="s">
        <v>3629</v>
      </c>
      <c r="M40" s="220">
        <v>370</v>
      </c>
      <c r="N40" s="264">
        <v>22.643</v>
      </c>
      <c r="O40" s="256">
        <v>42503</v>
      </c>
      <c r="P40" s="256">
        <v>42765</v>
      </c>
      <c r="Q40" s="220" t="s">
        <v>1028</v>
      </c>
      <c r="R40" s="255" t="s">
        <v>2247</v>
      </c>
      <c r="S40" s="255" t="s">
        <v>2227</v>
      </c>
      <c r="T40" s="255" t="s">
        <v>906</v>
      </c>
      <c r="U40" s="254"/>
      <c r="W40" s="254"/>
      <c r="X40" s="254"/>
      <c r="AA40" s="254"/>
      <c r="AD40" s="254"/>
      <c r="AE40" s="254"/>
    </row>
    <row r="41" spans="4:20" ht="15.75">
      <c r="D41" s="253">
        <v>11480851</v>
      </c>
      <c r="F41" s="254" t="s">
        <v>5620</v>
      </c>
      <c r="G41" s="254" t="s">
        <v>5618</v>
      </c>
      <c r="H41" s="254" t="s">
        <v>5619</v>
      </c>
      <c r="I41" s="255">
        <v>5315337</v>
      </c>
      <c r="L41" s="255" t="s">
        <v>2774</v>
      </c>
      <c r="M41" s="220">
        <v>369</v>
      </c>
      <c r="N41" s="264">
        <v>34.7</v>
      </c>
      <c r="O41" s="256">
        <v>42405</v>
      </c>
      <c r="P41" s="256">
        <v>42832</v>
      </c>
      <c r="Q41" s="255" t="s">
        <v>5238</v>
      </c>
      <c r="R41" s="255" t="s">
        <v>5654</v>
      </c>
      <c r="S41" s="255" t="s">
        <v>2223</v>
      </c>
      <c r="T41" s="255" t="s">
        <v>906</v>
      </c>
    </row>
    <row r="42" spans="4:20" ht="15.75">
      <c r="D42" s="253">
        <v>11615587</v>
      </c>
      <c r="F42" s="265" t="s">
        <v>5981</v>
      </c>
      <c r="G42" s="265" t="s">
        <v>6026</v>
      </c>
      <c r="H42" s="265" t="s">
        <v>5599</v>
      </c>
      <c r="I42" s="265">
        <v>253240</v>
      </c>
      <c r="L42" s="266" t="s">
        <v>532</v>
      </c>
      <c r="M42" s="267">
        <v>212</v>
      </c>
      <c r="N42" s="268">
        <v>0.2176</v>
      </c>
      <c r="O42" s="269">
        <v>42655</v>
      </c>
      <c r="P42" s="269">
        <v>42744</v>
      </c>
      <c r="Q42" s="220" t="s">
        <v>5522</v>
      </c>
      <c r="R42" s="255" t="s">
        <v>5434</v>
      </c>
      <c r="S42" s="255" t="s">
        <v>523</v>
      </c>
      <c r="T42" s="266" t="s">
        <v>906</v>
      </c>
    </row>
    <row r="43" spans="4:20" ht="15.75">
      <c r="D43" s="253">
        <v>11425634</v>
      </c>
      <c r="F43" s="254" t="s">
        <v>5535</v>
      </c>
      <c r="G43" s="254" t="s">
        <v>5574</v>
      </c>
      <c r="H43" s="254" t="s">
        <v>5534</v>
      </c>
      <c r="I43" s="255">
        <v>260618</v>
      </c>
      <c r="L43" s="255" t="s">
        <v>539</v>
      </c>
      <c r="M43" s="255">
        <v>24</v>
      </c>
      <c r="N43" s="264">
        <v>1</v>
      </c>
      <c r="O43" s="256">
        <v>42279</v>
      </c>
      <c r="P43" s="256">
        <v>42754</v>
      </c>
      <c r="Q43" s="255" t="s">
        <v>1028</v>
      </c>
      <c r="R43" s="255" t="s">
        <v>5069</v>
      </c>
      <c r="S43" s="255" t="s">
        <v>4674</v>
      </c>
      <c r="T43" s="255" t="s">
        <v>906</v>
      </c>
    </row>
    <row r="44" spans="4:20" ht="15.75">
      <c r="D44" s="253">
        <v>11498269</v>
      </c>
      <c r="F44" s="254" t="s">
        <v>5646</v>
      </c>
      <c r="G44" s="254" t="s">
        <v>5644</v>
      </c>
      <c r="H44" s="254" t="s">
        <v>5645</v>
      </c>
      <c r="I44" s="255">
        <v>455492</v>
      </c>
      <c r="L44" s="255" t="s">
        <v>2777</v>
      </c>
      <c r="M44" s="220">
        <v>38</v>
      </c>
      <c r="N44" s="264">
        <v>6.3</v>
      </c>
      <c r="O44" s="256">
        <v>42439</v>
      </c>
      <c r="P44" s="256">
        <v>42810</v>
      </c>
      <c r="Q44" s="255" t="s">
        <v>4460</v>
      </c>
      <c r="R44" s="255" t="s">
        <v>5664</v>
      </c>
      <c r="S44" s="255" t="s">
        <v>1863</v>
      </c>
      <c r="T44" s="255" t="s">
        <v>906</v>
      </c>
    </row>
    <row r="45" spans="4:20" ht="15.75">
      <c r="D45" s="253">
        <v>11505278</v>
      </c>
      <c r="F45" s="254" t="s">
        <v>5623</v>
      </c>
      <c r="G45" s="254" t="s">
        <v>5621</v>
      </c>
      <c r="H45" s="254" t="s">
        <v>5622</v>
      </c>
      <c r="I45" s="255">
        <v>5001634</v>
      </c>
      <c r="L45" s="255" t="s">
        <v>1387</v>
      </c>
      <c r="M45" s="220">
        <v>246</v>
      </c>
      <c r="N45" s="264">
        <v>59.36</v>
      </c>
      <c r="O45" s="256">
        <v>42453</v>
      </c>
      <c r="P45" s="256">
        <v>42745</v>
      </c>
      <c r="Q45" s="255" t="s">
        <v>4460</v>
      </c>
      <c r="R45" s="255" t="s">
        <v>5668</v>
      </c>
      <c r="S45" s="255" t="s">
        <v>2223</v>
      </c>
      <c r="T45" s="255" t="s">
        <v>906</v>
      </c>
    </row>
    <row r="46" spans="4:20" ht="15.75">
      <c r="D46" s="253">
        <v>11503425</v>
      </c>
      <c r="F46" s="254" t="s">
        <v>5629</v>
      </c>
      <c r="G46" s="254" t="s">
        <v>5627</v>
      </c>
      <c r="H46" s="254" t="s">
        <v>5628</v>
      </c>
      <c r="I46" s="255">
        <v>5120963</v>
      </c>
      <c r="L46" s="255" t="s">
        <v>3920</v>
      </c>
      <c r="M46" s="220">
        <v>48</v>
      </c>
      <c r="N46" s="264">
        <v>2.73</v>
      </c>
      <c r="O46" s="256">
        <v>42451</v>
      </c>
      <c r="P46" s="256">
        <v>42803</v>
      </c>
      <c r="Q46" s="255" t="s">
        <v>5238</v>
      </c>
      <c r="R46" s="255" t="s">
        <v>5069</v>
      </c>
      <c r="S46" s="255" t="s">
        <v>4674</v>
      </c>
      <c r="T46" s="255" t="s">
        <v>906</v>
      </c>
    </row>
    <row r="47" spans="4:20" ht="15.75">
      <c r="D47" s="253">
        <v>11552830</v>
      </c>
      <c r="F47" s="254" t="s">
        <v>5770</v>
      </c>
      <c r="G47" s="254" t="s">
        <v>5769</v>
      </c>
      <c r="H47" s="254" t="s">
        <v>5806</v>
      </c>
      <c r="I47" s="255">
        <v>3085253</v>
      </c>
      <c r="L47" s="255" t="s">
        <v>534</v>
      </c>
      <c r="M47" s="220">
        <v>330</v>
      </c>
      <c r="N47" s="264">
        <v>6.998</v>
      </c>
      <c r="O47" s="256">
        <v>42542</v>
      </c>
      <c r="P47" s="256">
        <v>42818</v>
      </c>
      <c r="Q47" s="255" t="s">
        <v>1871</v>
      </c>
      <c r="R47" s="255" t="s">
        <v>5807</v>
      </c>
      <c r="S47" s="255" t="s">
        <v>119</v>
      </c>
      <c r="T47" s="255" t="s">
        <v>906</v>
      </c>
    </row>
    <row r="48" spans="4:20" ht="16.5" thickBot="1">
      <c r="D48" s="253">
        <v>11560839</v>
      </c>
      <c r="E48" s="220"/>
      <c r="F48" s="254" t="s">
        <v>5888</v>
      </c>
      <c r="G48" s="254" t="s">
        <v>5889</v>
      </c>
      <c r="H48" s="254" t="s">
        <v>5890</v>
      </c>
      <c r="I48" s="255">
        <v>5331483</v>
      </c>
      <c r="L48" s="255" t="s">
        <v>534</v>
      </c>
      <c r="M48" s="220">
        <v>12</v>
      </c>
      <c r="N48" s="264">
        <v>0.47</v>
      </c>
      <c r="O48" s="256">
        <v>42558</v>
      </c>
      <c r="P48" s="256">
        <v>42817</v>
      </c>
      <c r="Q48" s="220" t="s">
        <v>1871</v>
      </c>
      <c r="R48" s="255" t="s">
        <v>5891</v>
      </c>
      <c r="S48" s="255" t="s">
        <v>119</v>
      </c>
      <c r="T48" s="255" t="s">
        <v>906</v>
      </c>
    </row>
    <row r="49" spans="5:20" ht="15.75">
      <c r="E49" s="220"/>
      <c r="H49" s="261" t="s">
        <v>6150</v>
      </c>
      <c r="I49" s="262"/>
      <c r="J49" s="261"/>
      <c r="K49" s="248"/>
      <c r="L49" s="263">
        <f>COUNTA(L34:L48)</f>
        <v>15</v>
      </c>
      <c r="M49" s="263">
        <f>SUM(M34:M48)</f>
        <v>1982</v>
      </c>
      <c r="N49" s="270"/>
      <c r="O49" s="251"/>
      <c r="P49" s="251"/>
      <c r="Q49" s="252"/>
      <c r="R49" s="252"/>
      <c r="T49" s="252"/>
    </row>
    <row r="50" spans="5:20" ht="15.75">
      <c r="E50" s="220"/>
      <c r="J50" s="220"/>
      <c r="K50" s="219"/>
      <c r="M50" s="249"/>
      <c r="N50" s="270"/>
      <c r="O50" s="251"/>
      <c r="P50" s="251"/>
      <c r="Q50" s="252"/>
      <c r="R50" s="252"/>
      <c r="T50" s="252"/>
    </row>
    <row r="51" spans="4:18" ht="15.75">
      <c r="D51" s="233" t="s">
        <v>6152</v>
      </c>
      <c r="E51" s="220"/>
      <c r="F51" s="248"/>
      <c r="G51" s="271"/>
      <c r="H51" s="248"/>
      <c r="I51" s="249"/>
      <c r="J51" s="248"/>
      <c r="K51" s="248"/>
      <c r="M51" s="249"/>
      <c r="N51" s="270"/>
      <c r="O51" s="251"/>
      <c r="P51" s="251"/>
      <c r="R51" s="252"/>
    </row>
    <row r="52" spans="4:20" ht="15.75">
      <c r="D52" s="124" t="s">
        <v>5799</v>
      </c>
      <c r="E52" s="13"/>
      <c r="F52" s="125" t="s">
        <v>5756</v>
      </c>
      <c r="G52" s="125" t="s">
        <v>6154</v>
      </c>
      <c r="H52" s="125" t="s">
        <v>5392</v>
      </c>
      <c r="I52" s="126">
        <v>501880</v>
      </c>
      <c r="J52" s="13"/>
      <c r="K52" s="13"/>
      <c r="L52" s="126" t="s">
        <v>4070</v>
      </c>
      <c r="M52" s="31">
        <v>3</v>
      </c>
      <c r="N52" s="129">
        <v>0.318</v>
      </c>
      <c r="O52" s="127">
        <v>42143</v>
      </c>
      <c r="P52" s="127">
        <v>42653</v>
      </c>
      <c r="Q52" s="126" t="s">
        <v>4460</v>
      </c>
      <c r="R52" s="126" t="s">
        <v>5428</v>
      </c>
      <c r="S52" s="126" t="s">
        <v>2122</v>
      </c>
      <c r="T52" s="126" t="s">
        <v>177</v>
      </c>
    </row>
    <row r="53" spans="4:20" ht="15.75">
      <c r="D53" s="124" t="s">
        <v>5529</v>
      </c>
      <c r="E53" s="13"/>
      <c r="F53" s="125" t="s">
        <v>5558</v>
      </c>
      <c r="G53" s="125" t="s">
        <v>5530</v>
      </c>
      <c r="H53" s="125" t="s">
        <v>5188</v>
      </c>
      <c r="I53" s="126">
        <v>5111302</v>
      </c>
      <c r="J53" s="13"/>
      <c r="K53" s="13"/>
      <c r="L53" s="126" t="s">
        <v>3927</v>
      </c>
      <c r="M53" s="31">
        <v>300</v>
      </c>
      <c r="N53" s="129">
        <v>21.01</v>
      </c>
      <c r="O53" s="127">
        <v>41974</v>
      </c>
      <c r="P53" s="127">
        <v>42690</v>
      </c>
      <c r="Q53" s="31" t="s">
        <v>4073</v>
      </c>
      <c r="R53" s="126" t="s">
        <v>5237</v>
      </c>
      <c r="S53" s="126" t="s">
        <v>5236</v>
      </c>
      <c r="T53" s="92" t="s">
        <v>177</v>
      </c>
    </row>
    <row r="54" spans="4:20" ht="15.75">
      <c r="D54" s="124">
        <v>11442365</v>
      </c>
      <c r="E54" s="13"/>
      <c r="F54" s="125" t="s">
        <v>5695</v>
      </c>
      <c r="G54" s="13" t="s">
        <v>5696</v>
      </c>
      <c r="H54" s="125" t="s">
        <v>5697</v>
      </c>
      <c r="I54" s="126">
        <v>5096384</v>
      </c>
      <c r="J54" s="13"/>
      <c r="K54" s="13"/>
      <c r="L54" s="31">
        <v>78752</v>
      </c>
      <c r="M54" s="31">
        <v>312</v>
      </c>
      <c r="N54" s="51">
        <v>16.331</v>
      </c>
      <c r="O54" s="127">
        <v>42314</v>
      </c>
      <c r="P54" s="127">
        <v>42655</v>
      </c>
      <c r="Q54" s="31" t="s">
        <v>5522</v>
      </c>
      <c r="R54" s="126" t="s">
        <v>5698</v>
      </c>
      <c r="S54" s="126" t="s">
        <v>2223</v>
      </c>
      <c r="T54" s="126" t="s">
        <v>177</v>
      </c>
    </row>
    <row r="55" spans="4:20" ht="15.75">
      <c r="D55" s="124">
        <v>11532606</v>
      </c>
      <c r="E55" s="13"/>
      <c r="F55" s="125" t="s">
        <v>5765</v>
      </c>
      <c r="G55" s="125" t="s">
        <v>5763</v>
      </c>
      <c r="H55" s="125" t="s">
        <v>5764</v>
      </c>
      <c r="I55" s="126">
        <v>1164357</v>
      </c>
      <c r="J55" s="13"/>
      <c r="K55" s="13"/>
      <c r="L55" s="126" t="s">
        <v>3629</v>
      </c>
      <c r="M55" s="31">
        <v>370</v>
      </c>
      <c r="N55" s="129">
        <v>22.643</v>
      </c>
      <c r="O55" s="127">
        <v>42503</v>
      </c>
      <c r="P55" s="127">
        <v>42765</v>
      </c>
      <c r="Q55" s="31" t="s">
        <v>1028</v>
      </c>
      <c r="R55" s="126" t="s">
        <v>2247</v>
      </c>
      <c r="S55" s="126" t="s">
        <v>2227</v>
      </c>
      <c r="T55" s="92" t="s">
        <v>177</v>
      </c>
    </row>
    <row r="56" spans="4:20" ht="15.75">
      <c r="D56" s="124">
        <v>11615587</v>
      </c>
      <c r="E56" s="13"/>
      <c r="F56" s="202" t="s">
        <v>5981</v>
      </c>
      <c r="G56" s="202" t="s">
        <v>6026</v>
      </c>
      <c r="H56" s="202" t="s">
        <v>5599</v>
      </c>
      <c r="I56" s="202">
        <v>253240</v>
      </c>
      <c r="J56" s="13"/>
      <c r="K56" s="13"/>
      <c r="L56" s="209" t="s">
        <v>532</v>
      </c>
      <c r="M56" s="210">
        <v>212</v>
      </c>
      <c r="N56" s="211">
        <v>0.2176</v>
      </c>
      <c r="O56" s="212">
        <v>42655</v>
      </c>
      <c r="P56" s="212">
        <v>42744</v>
      </c>
      <c r="Q56" s="31" t="s">
        <v>5522</v>
      </c>
      <c r="R56" s="126" t="s">
        <v>5434</v>
      </c>
      <c r="S56" s="126" t="s">
        <v>523</v>
      </c>
      <c r="T56" s="126" t="s">
        <v>177</v>
      </c>
    </row>
    <row r="57" spans="4:20" ht="15.75">
      <c r="D57" s="152">
        <v>11458464</v>
      </c>
      <c r="E57" s="153"/>
      <c r="F57" s="154" t="s">
        <v>5733</v>
      </c>
      <c r="G57" s="153" t="s">
        <v>5734</v>
      </c>
      <c r="H57" s="154" t="s">
        <v>5735</v>
      </c>
      <c r="I57" s="155">
        <v>5217219</v>
      </c>
      <c r="J57" s="153"/>
      <c r="K57" s="153"/>
      <c r="L57" s="155" t="s">
        <v>2762</v>
      </c>
      <c r="M57" s="156">
        <v>328</v>
      </c>
      <c r="N57" s="162">
        <v>12.7</v>
      </c>
      <c r="O57" s="157">
        <v>42348</v>
      </c>
      <c r="P57" s="157">
        <v>42598</v>
      </c>
      <c r="Q57" s="155" t="s">
        <v>5238</v>
      </c>
      <c r="R57" s="155" t="s">
        <v>5736</v>
      </c>
      <c r="S57" s="155" t="s">
        <v>5737</v>
      </c>
      <c r="T57" s="92" t="s">
        <v>177</v>
      </c>
    </row>
    <row r="58" spans="4:20" ht="16.5" thickBot="1">
      <c r="D58" s="124">
        <v>11489559</v>
      </c>
      <c r="E58" s="13"/>
      <c r="F58" s="125" t="s">
        <v>5632</v>
      </c>
      <c r="G58" s="125" t="s">
        <v>6155</v>
      </c>
      <c r="H58" s="125" t="s">
        <v>5662</v>
      </c>
      <c r="I58" s="126">
        <v>5316412</v>
      </c>
      <c r="J58" s="13"/>
      <c r="K58" s="13"/>
      <c r="L58" s="126" t="s">
        <v>4152</v>
      </c>
      <c r="M58" s="31">
        <v>182</v>
      </c>
      <c r="N58" s="129">
        <v>5.7</v>
      </c>
      <c r="O58" s="127">
        <v>42424</v>
      </c>
      <c r="P58" s="127">
        <v>42723</v>
      </c>
      <c r="Q58" s="31" t="s">
        <v>1871</v>
      </c>
      <c r="R58" s="126" t="s">
        <v>2243</v>
      </c>
      <c r="S58" s="126" t="s">
        <v>2223</v>
      </c>
      <c r="T58" s="92" t="s">
        <v>177</v>
      </c>
    </row>
    <row r="59" spans="4:19" ht="15.75">
      <c r="D59" s="253"/>
      <c r="F59" s="254"/>
      <c r="G59" s="254"/>
      <c r="H59" s="261" t="s">
        <v>6150</v>
      </c>
      <c r="I59" s="262"/>
      <c r="J59" s="261"/>
      <c r="K59" s="248"/>
      <c r="L59" s="263">
        <f>COUNTA(L52:L58)</f>
        <v>7</v>
      </c>
      <c r="M59" s="263">
        <f>SUM(M52:M58)</f>
        <v>1707</v>
      </c>
      <c r="N59" s="272"/>
      <c r="O59" s="251"/>
      <c r="P59" s="251"/>
      <c r="R59" s="255"/>
      <c r="S59" s="255"/>
    </row>
    <row r="60" spans="4:19" ht="15.75">
      <c r="D60" s="253"/>
      <c r="F60" s="254"/>
      <c r="G60" s="254"/>
      <c r="H60" s="254"/>
      <c r="I60" s="255"/>
      <c r="J60" s="254"/>
      <c r="K60" s="254"/>
      <c r="L60" s="255"/>
      <c r="M60" s="255"/>
      <c r="N60" s="272"/>
      <c r="O60" s="251"/>
      <c r="P60" s="251"/>
      <c r="R60" s="255"/>
      <c r="S60" s="255"/>
    </row>
    <row r="61" spans="4:18" ht="15.75">
      <c r="D61" s="233" t="s">
        <v>6153</v>
      </c>
      <c r="E61" s="220"/>
      <c r="F61" s="248"/>
      <c r="G61" s="248"/>
      <c r="H61" s="248"/>
      <c r="I61" s="249"/>
      <c r="J61" s="249"/>
      <c r="K61" s="248"/>
      <c r="L61" s="249"/>
      <c r="M61" s="249"/>
      <c r="N61" s="270"/>
      <c r="O61" s="251"/>
      <c r="P61" s="251"/>
      <c r="Q61" s="252"/>
      <c r="R61" s="252"/>
    </row>
    <row r="62" spans="4:20" ht="15.75">
      <c r="D62" s="124">
        <v>11294791</v>
      </c>
      <c r="E62" s="13"/>
      <c r="F62" s="125" t="s">
        <v>5296</v>
      </c>
      <c r="G62" s="125" t="s">
        <v>5298</v>
      </c>
      <c r="H62" s="125" t="s">
        <v>5297</v>
      </c>
      <c r="I62" s="125">
        <v>5124169</v>
      </c>
      <c r="J62" s="13"/>
      <c r="K62" s="13"/>
      <c r="L62" s="126" t="s">
        <v>534</v>
      </c>
      <c r="M62" s="31">
        <v>12</v>
      </c>
      <c r="N62" s="129">
        <v>0.53</v>
      </c>
      <c r="O62" s="127">
        <v>42052</v>
      </c>
      <c r="P62" s="127">
        <v>42289</v>
      </c>
      <c r="Q62" s="31" t="s">
        <v>4073</v>
      </c>
      <c r="R62" s="126" t="s">
        <v>5343</v>
      </c>
      <c r="S62" s="126" t="s">
        <v>5344</v>
      </c>
      <c r="T62" s="92" t="s">
        <v>3302</v>
      </c>
    </row>
    <row r="63" spans="4:20" ht="15.75">
      <c r="D63" s="124">
        <v>11240253</v>
      </c>
      <c r="E63" s="13"/>
      <c r="F63" s="125" t="s">
        <v>5184</v>
      </c>
      <c r="G63" s="125" t="s">
        <v>5182</v>
      </c>
      <c r="H63" s="125" t="s">
        <v>5183</v>
      </c>
      <c r="I63" s="126">
        <v>708986</v>
      </c>
      <c r="J63" s="13"/>
      <c r="K63" s="13"/>
      <c r="L63" s="126" t="s">
        <v>539</v>
      </c>
      <c r="M63" s="31">
        <v>120</v>
      </c>
      <c r="N63" s="129">
        <v>0.6887</v>
      </c>
      <c r="O63" s="127">
        <v>41936</v>
      </c>
      <c r="P63" s="127">
        <v>42157</v>
      </c>
      <c r="Q63" s="31" t="s">
        <v>1871</v>
      </c>
      <c r="R63" s="126" t="s">
        <v>5234</v>
      </c>
      <c r="S63" s="126" t="s">
        <v>119</v>
      </c>
      <c r="T63" s="4" t="s">
        <v>3302</v>
      </c>
    </row>
    <row r="64" spans="4:20" ht="15.75">
      <c r="D64" s="124">
        <v>11016092</v>
      </c>
      <c r="E64" s="13"/>
      <c r="F64" s="125" t="s">
        <v>4757</v>
      </c>
      <c r="G64" s="125" t="s">
        <v>4787</v>
      </c>
      <c r="H64" s="125" t="s">
        <v>4758</v>
      </c>
      <c r="I64" s="126">
        <v>3040749</v>
      </c>
      <c r="J64" s="13"/>
      <c r="K64" s="125"/>
      <c r="L64" s="126" t="s">
        <v>3625</v>
      </c>
      <c r="M64" s="31">
        <v>307</v>
      </c>
      <c r="N64" s="129">
        <v>17.078</v>
      </c>
      <c r="O64" s="127">
        <v>41530</v>
      </c>
      <c r="P64" s="127">
        <v>41908</v>
      </c>
      <c r="Q64" s="31" t="s">
        <v>4460</v>
      </c>
      <c r="R64" s="126" t="s">
        <v>4783</v>
      </c>
      <c r="S64" s="126" t="s">
        <v>2223</v>
      </c>
      <c r="T64" s="31" t="s">
        <v>3302</v>
      </c>
    </row>
    <row r="65" spans="4:20" ht="15.75">
      <c r="D65" s="124">
        <v>11249427</v>
      </c>
      <c r="E65" s="13"/>
      <c r="F65" s="125" t="s">
        <v>5197</v>
      </c>
      <c r="G65" s="125" t="s">
        <v>5195</v>
      </c>
      <c r="H65" s="125" t="s">
        <v>5196</v>
      </c>
      <c r="I65" s="126">
        <v>93231</v>
      </c>
      <c r="J65" s="13"/>
      <c r="K65" s="13"/>
      <c r="L65" s="126" t="s">
        <v>3923</v>
      </c>
      <c r="M65" s="31">
        <v>128</v>
      </c>
      <c r="N65" s="129">
        <v>7.08</v>
      </c>
      <c r="O65" s="127">
        <v>41956</v>
      </c>
      <c r="P65" s="127">
        <v>42174</v>
      </c>
      <c r="Q65" s="126" t="s">
        <v>4460</v>
      </c>
      <c r="R65" s="126" t="s">
        <v>5241</v>
      </c>
      <c r="S65" s="126" t="s">
        <v>5240</v>
      </c>
      <c r="T65" s="31" t="s">
        <v>3302</v>
      </c>
    </row>
    <row r="66" spans="4:20" ht="15.75">
      <c r="D66" s="124">
        <v>11249968</v>
      </c>
      <c r="E66" s="13"/>
      <c r="F66" s="125" t="s">
        <v>5199</v>
      </c>
      <c r="G66" s="125" t="s">
        <v>5549</v>
      </c>
      <c r="H66" s="125" t="s">
        <v>5198</v>
      </c>
      <c r="I66" s="126">
        <v>3200472</v>
      </c>
      <c r="J66" s="13"/>
      <c r="K66" s="13"/>
      <c r="L66" s="126" t="s">
        <v>3629</v>
      </c>
      <c r="M66" s="31">
        <v>58</v>
      </c>
      <c r="N66" s="129">
        <v>5</v>
      </c>
      <c r="O66" s="127">
        <v>41957</v>
      </c>
      <c r="P66" s="127">
        <v>42199</v>
      </c>
      <c r="Q66" s="31" t="s">
        <v>1871</v>
      </c>
      <c r="R66" s="126" t="s">
        <v>3218</v>
      </c>
      <c r="S66" s="126" t="s">
        <v>5242</v>
      </c>
      <c r="T66" s="31" t="s">
        <v>3302</v>
      </c>
    </row>
    <row r="67" spans="4:20" ht="15.75">
      <c r="D67" s="124">
        <v>11278983</v>
      </c>
      <c r="E67" s="13"/>
      <c r="F67" s="125" t="s">
        <v>5270</v>
      </c>
      <c r="G67" s="125" t="s">
        <v>5272</v>
      </c>
      <c r="H67" s="125" t="s">
        <v>5271</v>
      </c>
      <c r="I67" s="125">
        <v>248505</v>
      </c>
      <c r="J67" s="13"/>
      <c r="K67" s="13"/>
      <c r="L67" s="126" t="s">
        <v>4280</v>
      </c>
      <c r="M67" s="31">
        <v>308</v>
      </c>
      <c r="N67" s="129">
        <v>16.434</v>
      </c>
      <c r="O67" s="127">
        <v>42020</v>
      </c>
      <c r="P67" s="127">
        <v>42296</v>
      </c>
      <c r="Q67" s="126" t="s">
        <v>4877</v>
      </c>
      <c r="R67" s="126" t="s">
        <v>5321</v>
      </c>
      <c r="S67" s="126" t="s">
        <v>4493</v>
      </c>
      <c r="T67" s="31" t="s">
        <v>3302</v>
      </c>
    </row>
    <row r="68" spans="4:20" ht="15.75">
      <c r="D68" s="124">
        <v>10787736</v>
      </c>
      <c r="E68" s="13"/>
      <c r="F68" s="125" t="s">
        <v>4409</v>
      </c>
      <c r="G68" s="125" t="s">
        <v>4615</v>
      </c>
      <c r="H68" s="125" t="s">
        <v>4410</v>
      </c>
      <c r="I68" s="126">
        <v>245052</v>
      </c>
      <c r="J68" s="125"/>
      <c r="K68" s="13"/>
      <c r="L68" s="126" t="s">
        <v>4070</v>
      </c>
      <c r="M68" s="31">
        <v>6</v>
      </c>
      <c r="N68" s="129">
        <v>0.242</v>
      </c>
      <c r="O68" s="127">
        <v>41086</v>
      </c>
      <c r="P68" s="127">
        <v>41449</v>
      </c>
      <c r="Q68" s="31" t="s">
        <v>4218</v>
      </c>
      <c r="R68" s="126" t="s">
        <v>1872</v>
      </c>
      <c r="S68" s="126" t="s">
        <v>2122</v>
      </c>
      <c r="T68" s="31" t="s">
        <v>3302</v>
      </c>
    </row>
    <row r="69" spans="4:20" ht="15.75">
      <c r="D69" s="124">
        <v>11394428</v>
      </c>
      <c r="E69" s="13"/>
      <c r="F69" s="125" t="s">
        <v>5452</v>
      </c>
      <c r="G69" s="125" t="s">
        <v>4950</v>
      </c>
      <c r="H69" s="125" t="s">
        <v>4910</v>
      </c>
      <c r="I69" s="126">
        <v>429542</v>
      </c>
      <c r="J69" s="13"/>
      <c r="K69" s="13"/>
      <c r="L69" s="126" t="s">
        <v>532</v>
      </c>
      <c r="M69" s="126">
        <v>62</v>
      </c>
      <c r="N69" s="129">
        <v>0.41</v>
      </c>
      <c r="O69" s="127">
        <v>42216</v>
      </c>
      <c r="P69" s="127">
        <v>42291</v>
      </c>
      <c r="Q69" s="126" t="s">
        <v>4460</v>
      </c>
      <c r="R69" s="126" t="s">
        <v>5503</v>
      </c>
      <c r="S69" s="126" t="s">
        <v>523</v>
      </c>
      <c r="T69" s="156" t="s">
        <v>3302</v>
      </c>
    </row>
    <row r="70" spans="4:20" ht="15.75">
      <c r="D70" s="124">
        <v>10960518</v>
      </c>
      <c r="E70" s="13"/>
      <c r="F70" s="13" t="s">
        <v>4700</v>
      </c>
      <c r="G70" s="125" t="s">
        <v>5442</v>
      </c>
      <c r="H70" s="13" t="s">
        <v>4701</v>
      </c>
      <c r="I70" s="126">
        <v>753806</v>
      </c>
      <c r="J70" s="13"/>
      <c r="K70" s="13"/>
      <c r="L70" s="126">
        <v>78704</v>
      </c>
      <c r="M70" s="4">
        <v>247</v>
      </c>
      <c r="N70" s="51">
        <v>3.889</v>
      </c>
      <c r="O70" s="127">
        <v>41432</v>
      </c>
      <c r="P70" s="127">
        <v>41730</v>
      </c>
      <c r="Q70" s="31" t="s">
        <v>1871</v>
      </c>
      <c r="R70" s="31" t="s">
        <v>4214</v>
      </c>
      <c r="S70" s="31" t="s">
        <v>2222</v>
      </c>
      <c r="T70" s="31" t="s">
        <v>3302</v>
      </c>
    </row>
    <row r="71" spans="4:20" ht="15.75">
      <c r="D71" s="124">
        <v>11102333</v>
      </c>
      <c r="E71" s="13"/>
      <c r="F71" s="125" t="s">
        <v>4918</v>
      </c>
      <c r="G71" s="125" t="s">
        <v>5546</v>
      </c>
      <c r="H71" s="125" t="s">
        <v>4917</v>
      </c>
      <c r="I71" s="126">
        <v>5089927</v>
      </c>
      <c r="J71" s="13"/>
      <c r="K71" s="13"/>
      <c r="L71" s="31">
        <v>78723</v>
      </c>
      <c r="M71" s="31">
        <v>244</v>
      </c>
      <c r="N71" s="51">
        <v>21.12</v>
      </c>
      <c r="O71" s="127">
        <v>41705</v>
      </c>
      <c r="P71" s="127">
        <v>42229</v>
      </c>
      <c r="Q71" s="31" t="s">
        <v>4073</v>
      </c>
      <c r="R71" s="126" t="s">
        <v>4957</v>
      </c>
      <c r="S71" s="126" t="s">
        <v>119</v>
      </c>
      <c r="T71" s="31" t="s">
        <v>3302</v>
      </c>
    </row>
    <row r="72" spans="4:20" ht="16.5" thickBot="1">
      <c r="D72" s="124">
        <v>11115809</v>
      </c>
      <c r="E72" s="13"/>
      <c r="F72" s="125" t="s">
        <v>5015</v>
      </c>
      <c r="G72" s="125" t="s">
        <v>5013</v>
      </c>
      <c r="H72" s="125" t="s">
        <v>5014</v>
      </c>
      <c r="I72" s="126">
        <v>5093381</v>
      </c>
      <c r="J72" s="13"/>
      <c r="K72" s="13"/>
      <c r="L72" s="126" t="s">
        <v>532</v>
      </c>
      <c r="M72" s="31">
        <v>188</v>
      </c>
      <c r="N72" s="129">
        <v>0.5997</v>
      </c>
      <c r="O72" s="127">
        <v>41732</v>
      </c>
      <c r="P72" s="127">
        <v>41887</v>
      </c>
      <c r="Q72" s="126" t="s">
        <v>1871</v>
      </c>
      <c r="R72" s="126" t="s">
        <v>5044</v>
      </c>
      <c r="S72" s="126" t="s">
        <v>2222</v>
      </c>
      <c r="T72" s="31" t="s">
        <v>3302</v>
      </c>
    </row>
    <row r="73" spans="12:13" ht="15.75">
      <c r="L73" s="263">
        <f>COUNTA(L62:L72)</f>
        <v>11</v>
      </c>
      <c r="M73" s="263">
        <f>SUM(M62:M72)</f>
        <v>1680</v>
      </c>
    </row>
    <row r="77" spans="16:17" ht="15.75">
      <c r="P77" s="215"/>
      <c r="Q77" s="215"/>
    </row>
    <row r="80" spans="4:20" ht="15.75">
      <c r="D80" s="253"/>
      <c r="F80" s="254"/>
      <c r="G80" s="254"/>
      <c r="H80" s="254"/>
      <c r="I80" s="255"/>
      <c r="L80" s="255"/>
      <c r="N80" s="264"/>
      <c r="O80" s="256"/>
      <c r="P80" s="256"/>
      <c r="Q80" s="255"/>
      <c r="R80" s="255"/>
      <c r="S80" s="255"/>
      <c r="T80" s="252"/>
    </row>
    <row r="81" spans="4:20" ht="15.75">
      <c r="D81" s="253"/>
      <c r="F81" s="254"/>
      <c r="G81" s="254"/>
      <c r="H81" s="254"/>
      <c r="I81" s="255"/>
      <c r="L81" s="255"/>
      <c r="N81" s="272"/>
      <c r="O81" s="256"/>
      <c r="P81" s="256"/>
      <c r="Q81" s="255"/>
      <c r="R81" s="255"/>
      <c r="S81" s="255"/>
      <c r="T81" s="252"/>
    </row>
    <row r="82" spans="4:20" ht="15.75">
      <c r="D82" s="253"/>
      <c r="F82" s="254"/>
      <c r="G82" s="254"/>
      <c r="H82" s="254"/>
      <c r="I82" s="255"/>
      <c r="L82" s="255"/>
      <c r="N82" s="272"/>
      <c r="O82" s="256"/>
      <c r="P82" s="256"/>
      <c r="R82" s="255"/>
      <c r="S82" s="255"/>
      <c r="T82" s="252"/>
    </row>
    <row r="83" spans="4:20" ht="15.75">
      <c r="D83" s="253"/>
      <c r="F83" s="254"/>
      <c r="G83" s="254"/>
      <c r="H83" s="254"/>
      <c r="I83" s="255"/>
      <c r="L83" s="255"/>
      <c r="N83" s="264"/>
      <c r="O83" s="256"/>
      <c r="P83" s="256"/>
      <c r="Q83" s="255"/>
      <c r="R83" s="255"/>
      <c r="S83" s="255"/>
      <c r="T83" s="252"/>
    </row>
    <row r="84" spans="4:20" ht="15.75">
      <c r="D84" s="253"/>
      <c r="F84" s="254"/>
      <c r="G84" s="254"/>
      <c r="H84" s="254"/>
      <c r="I84" s="255"/>
      <c r="N84" s="273"/>
      <c r="O84" s="256"/>
      <c r="P84" s="256"/>
      <c r="R84" s="255"/>
      <c r="S84" s="255"/>
      <c r="T84" s="252"/>
    </row>
    <row r="85" spans="4:20" ht="15.75">
      <c r="D85" s="253"/>
      <c r="E85" s="255"/>
      <c r="F85" s="254"/>
      <c r="G85" s="254"/>
      <c r="H85" s="254"/>
      <c r="I85" s="255"/>
      <c r="L85" s="255"/>
      <c r="N85" s="264"/>
      <c r="O85" s="256"/>
      <c r="P85" s="256"/>
      <c r="R85" s="255"/>
      <c r="S85" s="255"/>
      <c r="T85" s="252"/>
    </row>
    <row r="86" spans="4:20" ht="15.75">
      <c r="D86" s="253"/>
      <c r="F86" s="254"/>
      <c r="G86" s="254"/>
      <c r="H86" s="254"/>
      <c r="I86" s="255"/>
      <c r="L86" s="255"/>
      <c r="N86" s="264"/>
      <c r="O86" s="256"/>
      <c r="P86" s="256"/>
      <c r="Q86" s="255"/>
      <c r="R86" s="255"/>
      <c r="S86" s="255"/>
      <c r="T86" s="252"/>
    </row>
    <row r="87" spans="4:20" ht="15.75">
      <c r="D87" s="253"/>
      <c r="F87" s="254"/>
      <c r="G87" s="254"/>
      <c r="H87" s="254"/>
      <c r="I87" s="255"/>
      <c r="L87" s="255"/>
      <c r="N87" s="264"/>
      <c r="O87" s="274"/>
      <c r="P87" s="256"/>
      <c r="R87" s="255"/>
      <c r="S87" s="255"/>
      <c r="T87" s="252"/>
    </row>
    <row r="88" spans="4:20" ht="15.75">
      <c r="D88" s="253"/>
      <c r="F88" s="254"/>
      <c r="G88" s="254"/>
      <c r="H88" s="254"/>
      <c r="I88" s="255"/>
      <c r="L88" s="255"/>
      <c r="N88" s="272"/>
      <c r="O88" s="256"/>
      <c r="P88" s="256"/>
      <c r="Q88" s="255"/>
      <c r="R88" s="255"/>
      <c r="S88" s="255"/>
      <c r="T88" s="252"/>
    </row>
    <row r="89" spans="4:20" ht="15.75">
      <c r="D89" s="253"/>
      <c r="F89" s="254"/>
      <c r="G89" s="254"/>
      <c r="H89" s="254"/>
      <c r="I89" s="255"/>
      <c r="L89" s="255"/>
      <c r="N89" s="264"/>
      <c r="O89" s="256"/>
      <c r="P89" s="256"/>
      <c r="R89" s="255"/>
      <c r="S89" s="255"/>
      <c r="T89" s="252"/>
    </row>
    <row r="90" spans="4:20" ht="15.75">
      <c r="D90" s="253"/>
      <c r="F90" s="254"/>
      <c r="G90" s="254"/>
      <c r="H90" s="254"/>
      <c r="I90" s="255"/>
      <c r="N90" s="264"/>
      <c r="O90" s="256"/>
      <c r="P90" s="256"/>
      <c r="Q90" s="255"/>
      <c r="R90" s="255"/>
      <c r="S90" s="255"/>
      <c r="T90" s="252"/>
    </row>
    <row r="91" spans="4:20" ht="15.75">
      <c r="D91" s="253"/>
      <c r="F91" s="254"/>
      <c r="G91" s="254"/>
      <c r="H91" s="254"/>
      <c r="I91" s="255"/>
      <c r="L91" s="255"/>
      <c r="N91" s="264"/>
      <c r="O91" s="256"/>
      <c r="P91" s="256"/>
      <c r="Q91" s="255"/>
      <c r="R91" s="255"/>
      <c r="S91" s="255"/>
      <c r="T91" s="252"/>
    </row>
    <row r="92" spans="4:20" ht="15.75">
      <c r="D92" s="253"/>
      <c r="F92" s="254"/>
      <c r="G92" s="254"/>
      <c r="H92" s="254"/>
      <c r="I92" s="255"/>
      <c r="L92" s="255"/>
      <c r="M92" s="255"/>
      <c r="N92" s="264"/>
      <c r="O92" s="256"/>
      <c r="P92" s="256"/>
      <c r="Q92" s="255"/>
      <c r="R92" s="255"/>
      <c r="S92" s="255"/>
      <c r="T92" s="255"/>
    </row>
    <row r="93" spans="4:20" ht="15.75">
      <c r="D93" s="253"/>
      <c r="F93" s="254"/>
      <c r="G93" s="254"/>
      <c r="H93" s="254"/>
      <c r="I93" s="255"/>
      <c r="N93" s="273"/>
      <c r="O93" s="256"/>
      <c r="P93" s="256"/>
      <c r="Q93" s="255"/>
      <c r="R93" s="255"/>
      <c r="S93" s="255"/>
      <c r="T93" s="252"/>
    </row>
    <row r="94" spans="4:20" ht="15.75">
      <c r="D94" s="253"/>
      <c r="F94" s="254"/>
      <c r="G94" s="254"/>
      <c r="H94" s="254"/>
      <c r="I94" s="255"/>
      <c r="L94" s="255"/>
      <c r="N94" s="264"/>
      <c r="O94" s="256"/>
      <c r="P94" s="256"/>
      <c r="Q94" s="255"/>
      <c r="R94" s="255"/>
      <c r="S94" s="255"/>
      <c r="T94" s="252"/>
    </row>
    <row r="95" spans="4:19" ht="15.75">
      <c r="D95" s="253"/>
      <c r="F95" s="254"/>
      <c r="G95" s="254"/>
      <c r="H95" s="254"/>
      <c r="I95" s="255"/>
      <c r="L95" s="255"/>
      <c r="M95" s="255"/>
      <c r="N95" s="264"/>
      <c r="O95" s="256"/>
      <c r="P95" s="256"/>
      <c r="Q95" s="255"/>
      <c r="R95" s="255"/>
      <c r="S95" s="255"/>
    </row>
    <row r="96" spans="4:20" ht="15.75">
      <c r="D96" s="253"/>
      <c r="F96" s="254"/>
      <c r="G96" s="254"/>
      <c r="H96" s="254"/>
      <c r="I96" s="255"/>
      <c r="L96" s="255"/>
      <c r="M96" s="255"/>
      <c r="N96" s="264"/>
      <c r="O96" s="256"/>
      <c r="P96" s="256"/>
      <c r="Q96" s="255"/>
      <c r="R96" s="255"/>
      <c r="S96" s="255"/>
      <c r="T96" s="255"/>
    </row>
    <row r="97" spans="4:20" ht="15.75">
      <c r="D97" s="253"/>
      <c r="F97" s="254"/>
      <c r="G97" s="254"/>
      <c r="H97" s="254"/>
      <c r="I97" s="255"/>
      <c r="L97" s="255"/>
      <c r="N97" s="272"/>
      <c r="O97" s="256"/>
      <c r="P97" s="256"/>
      <c r="Q97" s="255"/>
      <c r="R97" s="255"/>
      <c r="S97" s="255"/>
      <c r="T97" s="252"/>
    </row>
    <row r="98" spans="4:20" ht="15.75">
      <c r="D98" s="253"/>
      <c r="F98" s="254"/>
      <c r="G98" s="254"/>
      <c r="H98" s="254"/>
      <c r="I98" s="255"/>
      <c r="L98" s="255"/>
      <c r="N98" s="264"/>
      <c r="O98" s="256"/>
      <c r="P98" s="256"/>
      <c r="Q98" s="255"/>
      <c r="R98" s="255"/>
      <c r="S98" s="255"/>
      <c r="T98" s="252"/>
    </row>
    <row r="99" spans="4:20" ht="15.75">
      <c r="D99" s="253"/>
      <c r="F99" s="254"/>
      <c r="G99" s="254"/>
      <c r="H99" s="254"/>
      <c r="I99" s="255"/>
      <c r="N99" s="273"/>
      <c r="O99" s="256"/>
      <c r="P99" s="256"/>
      <c r="R99" s="255"/>
      <c r="S99" s="255"/>
      <c r="T99" s="25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E4814"/>
  <sheetViews>
    <sheetView defaultGridColor="0" zoomScale="60" zoomScaleNormal="60" zoomScalePageLayoutView="0" colorId="22" workbookViewId="0" topLeftCell="D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8.996093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10.77734375" style="31" hidden="1" customWidth="1"/>
    <col min="23" max="23" width="9.77734375" style="13" customWidth="1"/>
    <col min="24" max="24" width="54.10546875" style="13" customWidth="1"/>
    <col min="25" max="25" width="9.99609375" style="13" customWidth="1"/>
    <col min="26" max="26" width="7.3359375" style="13" customWidth="1"/>
    <col min="27" max="27" width="30.5546875" style="13" customWidth="1"/>
    <col min="28" max="28" width="12.5546875" style="13" customWidth="1"/>
    <col min="29" max="29" width="12.4453125" style="13" customWidth="1"/>
    <col min="30" max="31" width="9.77734375" style="13" customWidth="1"/>
    <col min="32" max="32" width="33.3359375" style="13" customWidth="1"/>
    <col min="33" max="33" width="28.4453125" style="13" customWidth="1"/>
    <col min="34" max="34" width="32.4453125" style="13" customWidth="1"/>
    <col min="35" max="38" width="9.77734375" style="13" customWidth="1"/>
    <col min="39" max="39" width="12.77734375" style="13" customWidth="1"/>
    <col min="40" max="40" width="40.77734375" style="13" customWidth="1"/>
    <col min="41" max="41" width="30.77734375" style="13" customWidth="1"/>
    <col min="42" max="42" width="9.5546875" style="13" customWidth="1"/>
    <col min="43" max="67" width="9.77734375" style="13" customWidth="1"/>
    <col min="68" max="69" width="40.77734375" style="13" customWidth="1"/>
    <col min="70" max="73" width="9.77734375" style="13" customWidth="1"/>
    <col min="74" max="74" width="30.77734375" style="13" customWidth="1"/>
    <col min="75" max="16384" width="9.77734375" style="13" customWidth="1"/>
  </cols>
  <sheetData>
    <row r="1" spans="5:148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7"/>
      <c r="W1" s="12"/>
      <c r="X1" s="9"/>
      <c r="Y1" s="9"/>
      <c r="Z1" s="9"/>
      <c r="AA1" s="9"/>
      <c r="AB1" s="9"/>
      <c r="AC1" s="9"/>
      <c r="AD1" s="9"/>
      <c r="AE1" s="9"/>
      <c r="AF1" s="9"/>
      <c r="AG1" s="6"/>
      <c r="AH1" s="9"/>
      <c r="AI1" s="5"/>
      <c r="AJ1" s="9"/>
      <c r="AK1" s="9"/>
      <c r="AL1" s="9"/>
      <c r="AM1" s="5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</row>
    <row r="2" spans="5:148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7"/>
      <c r="W2" s="12"/>
      <c r="X2" s="9"/>
      <c r="Y2" s="9"/>
      <c r="Z2" s="9"/>
      <c r="AA2" s="9"/>
      <c r="AB2" s="9"/>
      <c r="AC2" s="9"/>
      <c r="AD2" s="9"/>
      <c r="AE2" s="9"/>
      <c r="AF2" s="9"/>
      <c r="AG2" s="6"/>
      <c r="AH2" s="9"/>
      <c r="AI2" s="5"/>
      <c r="AJ2" s="9"/>
      <c r="AK2" s="9"/>
      <c r="AL2" s="9"/>
      <c r="AM2" s="5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</row>
    <row r="3" spans="5:148" ht="15.75">
      <c r="E3" s="150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7"/>
      <c r="W3" s="12"/>
      <c r="X3" s="9"/>
      <c r="Y3" s="9"/>
      <c r="Z3" s="9"/>
      <c r="AA3" s="9"/>
      <c r="AB3" s="9"/>
      <c r="AC3" s="9"/>
      <c r="AD3" s="9"/>
      <c r="AE3" s="9"/>
      <c r="AF3" s="9"/>
      <c r="AG3" s="6"/>
      <c r="AH3" s="9"/>
      <c r="AI3" s="5"/>
      <c r="AJ3" s="9"/>
      <c r="AK3" s="9"/>
      <c r="AL3" s="9"/>
      <c r="AM3" s="5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</row>
    <row r="4" spans="5:148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7"/>
      <c r="W4" s="12"/>
      <c r="X4" s="9"/>
      <c r="Y4" s="9"/>
      <c r="Z4" s="9"/>
      <c r="AA4" s="9"/>
      <c r="AB4" s="9"/>
      <c r="AC4" s="9"/>
      <c r="AD4" s="9"/>
      <c r="AE4" s="9"/>
      <c r="AF4" s="9"/>
      <c r="AG4" s="6"/>
      <c r="AH4" s="9"/>
      <c r="AI4" s="5"/>
      <c r="AJ4" s="9"/>
      <c r="AK4" s="9"/>
      <c r="AL4" s="9"/>
      <c r="AM4" s="5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</row>
    <row r="5" spans="2:148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7"/>
      <c r="W5" s="12"/>
      <c r="X5" s="9"/>
      <c r="Y5" s="9"/>
      <c r="Z5" s="9"/>
      <c r="AA5" s="9"/>
      <c r="AB5" s="9"/>
      <c r="AC5" s="9"/>
      <c r="AD5" s="9"/>
      <c r="AE5" s="9"/>
      <c r="AF5" s="9"/>
      <c r="AG5" s="6"/>
      <c r="AH5" s="9"/>
      <c r="AI5" s="5"/>
      <c r="AJ5" s="9"/>
      <c r="AK5" s="9"/>
      <c r="AL5" s="9"/>
      <c r="AM5" s="5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</row>
    <row r="6" spans="2:148" ht="18.75">
      <c r="B6" s="14"/>
      <c r="E6" s="5"/>
      <c r="F6" s="7" t="s">
        <v>2780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7"/>
      <c r="W6" s="12"/>
      <c r="X6" s="9"/>
      <c r="Y6" s="9"/>
      <c r="Z6" s="9"/>
      <c r="AA6" s="9"/>
      <c r="AB6" s="9"/>
      <c r="AC6" s="9"/>
      <c r="AD6" s="9"/>
      <c r="AE6" s="9"/>
      <c r="AF6" s="9"/>
      <c r="AG6" s="6"/>
      <c r="AH6" s="9"/>
      <c r="AI6" s="5"/>
      <c r="AJ6" s="9"/>
      <c r="AK6" s="9"/>
      <c r="AL6" s="9"/>
      <c r="AM6" s="5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</row>
    <row r="7" spans="2:148" ht="18.75">
      <c r="B7" s="14"/>
      <c r="C7" s="7" t="s">
        <v>2780</v>
      </c>
      <c r="E7" s="5"/>
      <c r="F7" s="7" t="s">
        <v>2780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7"/>
      <c r="W7" s="12"/>
      <c r="X7" s="15"/>
      <c r="Y7" s="15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</row>
    <row r="8" spans="2:148" ht="18.75">
      <c r="B8" s="14"/>
      <c r="E8" s="5" t="s">
        <v>2780</v>
      </c>
      <c r="F8" s="7" t="s">
        <v>2780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7"/>
      <c r="W8" s="12"/>
      <c r="X8" s="7"/>
      <c r="Y8" s="16"/>
      <c r="Z8" s="16"/>
      <c r="AA8" s="16"/>
      <c r="AB8" s="16"/>
      <c r="AC8" s="16"/>
      <c r="AD8" s="16"/>
      <c r="AE8" s="16"/>
      <c r="AF8" s="16"/>
      <c r="AG8" s="7"/>
      <c r="AH8" s="16"/>
      <c r="AI8" s="16"/>
      <c r="AJ8" s="16"/>
      <c r="AK8" s="16"/>
      <c r="AL8" s="16"/>
      <c r="AM8" s="17"/>
      <c r="AN8" s="16"/>
      <c r="AO8" s="16"/>
      <c r="AP8" s="7"/>
      <c r="AQ8" s="16"/>
      <c r="AR8" s="16"/>
      <c r="AS8" s="7"/>
      <c r="AT8" s="7"/>
      <c r="AU8" s="16"/>
      <c r="AV8" s="7"/>
      <c r="AW8" s="7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</row>
    <row r="9" spans="2:148" ht="30">
      <c r="B9" s="14"/>
      <c r="E9" s="62" t="s">
        <v>2444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8"/>
      <c r="W9" s="12"/>
      <c r="X9" s="9"/>
      <c r="Y9" s="9"/>
      <c r="Z9" s="9"/>
      <c r="AA9" s="9"/>
      <c r="AB9" s="9"/>
      <c r="AC9" s="9"/>
      <c r="AD9" s="9"/>
      <c r="AE9" s="9"/>
      <c r="AF9" s="9"/>
      <c r="AG9" s="6"/>
      <c r="AH9" s="9"/>
      <c r="AI9" s="5"/>
      <c r="AJ9" s="9"/>
      <c r="AK9" s="9"/>
      <c r="AL9" s="9"/>
      <c r="AM9" s="5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</row>
    <row r="10" spans="2:148" ht="22.5">
      <c r="B10" s="14"/>
      <c r="E10" s="65" t="s">
        <v>1677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1678</v>
      </c>
      <c r="R10" s="11"/>
      <c r="S10" s="18"/>
      <c r="T10" s="18"/>
      <c r="U10" s="7"/>
      <c r="V10" s="7"/>
      <c r="W10" s="12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9"/>
      <c r="AI10" s="5"/>
      <c r="AJ10" s="9"/>
      <c r="AK10" s="9"/>
      <c r="AL10" s="9"/>
      <c r="AM10" s="5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</row>
    <row r="11" spans="5:148" ht="22.5">
      <c r="E11" s="65" t="s">
        <v>6066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1679</v>
      </c>
      <c r="R11" s="11"/>
      <c r="S11" s="7"/>
      <c r="T11" s="7"/>
      <c r="U11" s="7"/>
      <c r="V11" s="7"/>
      <c r="W11" s="12"/>
      <c r="X11" s="9"/>
      <c r="Y11" s="9"/>
      <c r="Z11" s="9"/>
      <c r="AA11" s="9"/>
      <c r="AB11" s="20" t="s">
        <v>3507</v>
      </c>
      <c r="AC11" s="9"/>
      <c r="AD11" s="9"/>
      <c r="AE11" s="9"/>
      <c r="AF11" s="9"/>
      <c r="AG11" s="6"/>
      <c r="AH11" s="9"/>
      <c r="AI11" s="5"/>
      <c r="AJ11" s="9"/>
      <c r="AK11" s="9"/>
      <c r="AL11" s="9"/>
      <c r="AM11" s="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</row>
    <row r="12" spans="5:148" ht="18.75">
      <c r="E12" s="5" t="s">
        <v>2780</v>
      </c>
      <c r="F12" s="18"/>
      <c r="G12" s="22"/>
      <c r="H12" s="21"/>
      <c r="I12" s="21" t="s">
        <v>2780</v>
      </c>
      <c r="J12" s="18"/>
      <c r="K12" s="18"/>
      <c r="L12" s="21"/>
      <c r="M12" s="18"/>
      <c r="N12" s="10"/>
      <c r="O12" s="114"/>
      <c r="P12" s="23" t="s">
        <v>1678</v>
      </c>
      <c r="Q12" s="23" t="s">
        <v>906</v>
      </c>
      <c r="R12" s="23"/>
      <c r="S12" s="7"/>
      <c r="T12" s="7"/>
      <c r="U12" s="7"/>
      <c r="V12" s="7"/>
      <c r="W12" s="12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9"/>
      <c r="AI12" s="5"/>
      <c r="AJ12" s="9"/>
      <c r="AK12" s="9"/>
      <c r="AL12" s="9"/>
      <c r="AM12" s="5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</row>
    <row r="13" spans="5:148" ht="18.75">
      <c r="E13" s="5" t="s">
        <v>2780</v>
      </c>
      <c r="F13" s="18"/>
      <c r="G13" s="22" t="s">
        <v>1679</v>
      </c>
      <c r="H13" s="9"/>
      <c r="I13" s="21"/>
      <c r="J13" s="18"/>
      <c r="K13" s="18"/>
      <c r="L13" s="21"/>
      <c r="M13" s="18"/>
      <c r="N13" s="24"/>
      <c r="O13" s="114" t="s">
        <v>1680</v>
      </c>
      <c r="P13" s="23" t="s">
        <v>1679</v>
      </c>
      <c r="Q13" s="128" t="s">
        <v>2929</v>
      </c>
      <c r="R13" s="23"/>
      <c r="S13" s="7"/>
      <c r="T13" s="7"/>
      <c r="U13" s="18" t="s">
        <v>1396</v>
      </c>
      <c r="V13" s="18"/>
      <c r="W13" s="18" t="s">
        <v>1397</v>
      </c>
      <c r="X13" s="9"/>
      <c r="Y13" s="9"/>
      <c r="Z13" s="9"/>
      <c r="AA13" s="9"/>
      <c r="AB13" s="9"/>
      <c r="AC13" s="7" t="s">
        <v>3506</v>
      </c>
      <c r="AD13" s="9"/>
      <c r="AE13" s="9"/>
      <c r="AF13" s="9"/>
      <c r="AG13" s="6"/>
      <c r="AH13" s="9"/>
      <c r="AI13" s="5"/>
      <c r="AJ13" s="9"/>
      <c r="AK13" s="9"/>
      <c r="AL13" s="9"/>
      <c r="AM13" s="5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</row>
    <row r="14" spans="5:148" ht="18.75">
      <c r="E14" s="5" t="s">
        <v>4392</v>
      </c>
      <c r="F14" s="18"/>
      <c r="G14" s="22" t="s">
        <v>1398</v>
      </c>
      <c r="H14" s="18" t="s">
        <v>1399</v>
      </c>
      <c r="I14" s="18" t="s">
        <v>1400</v>
      </c>
      <c r="J14" s="18" t="s">
        <v>2032</v>
      </c>
      <c r="K14" s="18"/>
      <c r="L14" s="14" t="s">
        <v>3871</v>
      </c>
      <c r="M14" s="18" t="s">
        <v>496</v>
      </c>
      <c r="N14" s="24" t="s">
        <v>1401</v>
      </c>
      <c r="O14" s="114" t="s">
        <v>1402</v>
      </c>
      <c r="P14" s="23" t="s">
        <v>1403</v>
      </c>
      <c r="Q14" s="128" t="s">
        <v>2930</v>
      </c>
      <c r="R14" s="23" t="s">
        <v>1999</v>
      </c>
      <c r="S14" s="18" t="s">
        <v>1404</v>
      </c>
      <c r="T14" s="18" t="s">
        <v>1405</v>
      </c>
      <c r="U14" s="18" t="s">
        <v>1406</v>
      </c>
      <c r="V14" s="18" t="s">
        <v>6038</v>
      </c>
      <c r="W14" s="18" t="s">
        <v>1407</v>
      </c>
      <c r="Y14" s="9"/>
      <c r="Z14" s="9"/>
      <c r="AA14" s="9"/>
      <c r="AB14" s="18" t="s">
        <v>1397</v>
      </c>
      <c r="AC14" s="7" t="s">
        <v>1401</v>
      </c>
      <c r="AD14" s="9"/>
      <c r="AE14" s="9"/>
      <c r="AF14" s="9"/>
      <c r="AG14" s="6"/>
      <c r="AH14" s="9"/>
      <c r="AI14" s="5"/>
      <c r="AJ14" s="9"/>
      <c r="AK14" s="9"/>
      <c r="AL14" s="9"/>
      <c r="AM14" s="5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</row>
    <row r="15" spans="5:148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W15" s="18"/>
      <c r="Y15" s="9"/>
      <c r="Z15" s="9"/>
      <c r="AA15" s="9"/>
      <c r="AB15" s="18"/>
      <c r="AC15" s="7"/>
      <c r="AD15" s="9"/>
      <c r="AE15" s="9"/>
      <c r="AF15" s="9"/>
      <c r="AG15" s="6"/>
      <c r="AH15" s="9"/>
      <c r="AI15" s="5"/>
      <c r="AJ15" s="9"/>
      <c r="AK15" s="9"/>
      <c r="AL15" s="9"/>
      <c r="AM15" s="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</row>
    <row r="16" spans="5:148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86"/>
      <c r="W16" s="90"/>
      <c r="Z16" s="9"/>
      <c r="AA16" s="9"/>
      <c r="AB16" s="85"/>
      <c r="AC16" s="90"/>
      <c r="AD16" s="9"/>
      <c r="AE16" s="9"/>
      <c r="AF16" s="9"/>
      <c r="AG16" s="6"/>
      <c r="AH16" s="9"/>
      <c r="AI16" s="5"/>
      <c r="AJ16" s="9"/>
      <c r="AK16" s="9"/>
      <c r="AL16" s="9"/>
      <c r="AM16" s="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</row>
    <row r="17" spans="5:148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W17" s="7"/>
      <c r="AB17" s="25"/>
      <c r="AC17" s="25"/>
      <c r="AE17" s="27"/>
      <c r="AF17" s="28"/>
      <c r="AG17" s="28"/>
      <c r="AH17" s="27"/>
      <c r="AI17" s="27"/>
      <c r="AJ17" s="27"/>
      <c r="AK17" s="27"/>
      <c r="AL17" s="9"/>
      <c r="AM17" s="5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</row>
    <row r="18" spans="2:148" ht="15.75">
      <c r="B18" s="13"/>
      <c r="C18" s="31"/>
      <c r="D18" s="32"/>
      <c r="E18" s="58">
        <v>247510</v>
      </c>
      <c r="F18" s="91"/>
      <c r="G18" s="54" t="s">
        <v>1697</v>
      </c>
      <c r="H18" s="54" t="s">
        <v>1698</v>
      </c>
      <c r="I18" s="54" t="s">
        <v>1699</v>
      </c>
      <c r="J18" s="91">
        <v>256073</v>
      </c>
      <c r="K18" s="91"/>
      <c r="L18" s="13" t="s">
        <v>1700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596</v>
      </c>
      <c r="S18" s="31" t="s">
        <v>1701</v>
      </c>
      <c r="T18" s="84" t="s">
        <v>1702</v>
      </c>
      <c r="U18" s="31" t="s">
        <v>3302</v>
      </c>
      <c r="W18" s="31" t="s">
        <v>2447</v>
      </c>
      <c r="AB18" s="7" t="s">
        <v>342</v>
      </c>
      <c r="AC18" s="7">
        <v>246</v>
      </c>
      <c r="AD18" s="13">
        <f aca="true" t="shared" si="0" ref="AD18:AD49">COUNTIF(W$18:W$1249,AB18)</f>
        <v>1</v>
      </c>
      <c r="AE18" s="27"/>
      <c r="AI18" s="27"/>
      <c r="AJ18" s="27"/>
      <c r="AK18" s="27"/>
      <c r="AL18" s="9"/>
      <c r="AM18" s="5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</row>
    <row r="19" spans="2:148" ht="15.75">
      <c r="B19" s="13"/>
      <c r="C19" s="31"/>
      <c r="D19" s="32"/>
      <c r="E19" s="124">
        <v>11119386</v>
      </c>
      <c r="F19" s="13"/>
      <c r="G19" s="125" t="s">
        <v>5018</v>
      </c>
      <c r="H19" s="125" t="s">
        <v>5016</v>
      </c>
      <c r="I19" s="125" t="s">
        <v>5017</v>
      </c>
      <c r="J19" s="126">
        <v>170612</v>
      </c>
      <c r="K19" s="13"/>
      <c r="M19" s="126" t="s">
        <v>4070</v>
      </c>
      <c r="N19" s="31">
        <v>14</v>
      </c>
      <c r="O19" s="129">
        <v>0.402</v>
      </c>
      <c r="P19" s="127">
        <v>41737</v>
      </c>
      <c r="Q19" s="127">
        <v>42012</v>
      </c>
      <c r="R19" s="31" t="s">
        <v>259</v>
      </c>
      <c r="S19" s="126" t="s">
        <v>5048</v>
      </c>
      <c r="T19" s="126" t="s">
        <v>2224</v>
      </c>
      <c r="U19" s="31" t="s">
        <v>177</v>
      </c>
      <c r="W19" s="31" t="s">
        <v>5078</v>
      </c>
      <c r="AB19" s="16" t="s">
        <v>171</v>
      </c>
      <c r="AC19" s="7">
        <v>131</v>
      </c>
      <c r="AD19" s="13">
        <f t="shared" si="0"/>
        <v>1</v>
      </c>
      <c r="AE19" s="27"/>
      <c r="AI19" s="27"/>
      <c r="AJ19" s="27"/>
      <c r="AK19" s="27"/>
      <c r="AL19" s="9"/>
      <c r="AM19" s="5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</row>
    <row r="20" spans="2:148" ht="15.75">
      <c r="B20" s="13"/>
      <c r="C20" s="31"/>
      <c r="D20" s="32"/>
      <c r="E20" s="124">
        <v>10281232</v>
      </c>
      <c r="F20" s="13"/>
      <c r="G20" s="125" t="s">
        <v>3308</v>
      </c>
      <c r="H20" s="125" t="s">
        <v>2940</v>
      </c>
      <c r="I20" s="125" t="s">
        <v>3309</v>
      </c>
      <c r="J20" s="31">
        <v>1028144</v>
      </c>
      <c r="K20" s="125"/>
      <c r="L20" s="125"/>
      <c r="M20" s="126" t="s">
        <v>539</v>
      </c>
      <c r="N20" s="31">
        <v>24</v>
      </c>
      <c r="O20" s="129">
        <v>1.5</v>
      </c>
      <c r="P20" s="127">
        <v>39954</v>
      </c>
      <c r="Q20" s="13"/>
      <c r="R20" s="31" t="s">
        <v>4073</v>
      </c>
      <c r="S20" s="126" t="s">
        <v>2941</v>
      </c>
      <c r="T20" s="126" t="s">
        <v>2156</v>
      </c>
      <c r="U20" s="126" t="s">
        <v>554</v>
      </c>
      <c r="V20" s="126"/>
      <c r="W20" s="31" t="s">
        <v>1183</v>
      </c>
      <c r="AB20" s="16" t="s">
        <v>178</v>
      </c>
      <c r="AC20" s="7">
        <v>997</v>
      </c>
      <c r="AD20" s="13">
        <f t="shared" si="0"/>
        <v>5</v>
      </c>
      <c r="AL20" s="9"/>
      <c r="AM20" s="32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</row>
    <row r="21" spans="1:148" ht="15.75">
      <c r="A21" s="189"/>
      <c r="B21" s="13"/>
      <c r="C21" s="188"/>
      <c r="D21" s="32"/>
      <c r="E21" s="124" t="s">
        <v>6063</v>
      </c>
      <c r="F21" s="13"/>
      <c r="G21" s="125" t="s">
        <v>6054</v>
      </c>
      <c r="H21" s="125" t="s">
        <v>4609</v>
      </c>
      <c r="I21" s="125" t="s">
        <v>1442</v>
      </c>
      <c r="J21" s="126">
        <v>3076078</v>
      </c>
      <c r="K21" s="13"/>
      <c r="M21" s="126" t="s">
        <v>539</v>
      </c>
      <c r="N21" s="31">
        <v>65</v>
      </c>
      <c r="O21" s="129">
        <v>1.5</v>
      </c>
      <c r="P21" s="127">
        <v>41257</v>
      </c>
      <c r="Q21" s="127">
        <v>41792</v>
      </c>
      <c r="R21" s="31" t="s">
        <v>4073</v>
      </c>
      <c r="S21" s="126" t="s">
        <v>2941</v>
      </c>
      <c r="T21" s="126" t="s">
        <v>4587</v>
      </c>
      <c r="U21" s="31" t="s">
        <v>906</v>
      </c>
      <c r="W21" s="31" t="s">
        <v>4629</v>
      </c>
      <c r="AB21" s="16" t="s">
        <v>3303</v>
      </c>
      <c r="AC21" s="16">
        <v>498</v>
      </c>
      <c r="AD21" s="13">
        <f t="shared" si="0"/>
        <v>2</v>
      </c>
      <c r="AE21" s="9"/>
      <c r="AI21" s="5"/>
      <c r="AL21" s="9"/>
      <c r="AM21" s="32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</row>
    <row r="22" spans="2:148" ht="15.75">
      <c r="B22" s="124"/>
      <c r="C22" s="13"/>
      <c r="D22" s="125"/>
      <c r="E22" s="152">
        <v>11128746</v>
      </c>
      <c r="F22" s="153"/>
      <c r="G22" s="154" t="s">
        <v>4995</v>
      </c>
      <c r="H22" s="154" t="s">
        <v>3452</v>
      </c>
      <c r="I22" s="154" t="s">
        <v>734</v>
      </c>
      <c r="J22" s="155">
        <v>3095660</v>
      </c>
      <c r="K22" s="153"/>
      <c r="L22" s="153"/>
      <c r="M22" s="155" t="s">
        <v>4070</v>
      </c>
      <c r="N22" s="156">
        <v>8</v>
      </c>
      <c r="O22" s="159">
        <v>0.367</v>
      </c>
      <c r="P22" s="161" t="s">
        <v>5043</v>
      </c>
      <c r="Q22" s="157">
        <v>42068</v>
      </c>
      <c r="R22" s="155" t="s">
        <v>1871</v>
      </c>
      <c r="S22" s="155" t="s">
        <v>5049</v>
      </c>
      <c r="T22" s="156" t="s">
        <v>2225</v>
      </c>
      <c r="U22" s="156" t="s">
        <v>906</v>
      </c>
      <c r="V22" s="156"/>
      <c r="W22" s="156" t="s">
        <v>5078</v>
      </c>
      <c r="AB22" s="16" t="s">
        <v>1271</v>
      </c>
      <c r="AC22" s="16">
        <v>454</v>
      </c>
      <c r="AD22" s="13">
        <f t="shared" si="0"/>
        <v>2</v>
      </c>
      <c r="AE22" s="9"/>
      <c r="AI22" s="5"/>
      <c r="AL22" s="9"/>
      <c r="AM22" s="32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</row>
    <row r="23" spans="2:148" ht="15.75">
      <c r="B23" s="13"/>
      <c r="C23" s="31"/>
      <c r="D23" s="32"/>
      <c r="E23" s="124">
        <v>11590702</v>
      </c>
      <c r="G23" s="125" t="s">
        <v>5844</v>
      </c>
      <c r="H23" s="125" t="s">
        <v>5845</v>
      </c>
      <c r="I23" s="125" t="s">
        <v>5846</v>
      </c>
      <c r="J23" s="126">
        <v>222688</v>
      </c>
      <c r="K23" s="13"/>
      <c r="M23" s="126" t="s">
        <v>534</v>
      </c>
      <c r="N23" s="31">
        <v>7</v>
      </c>
      <c r="O23" s="129">
        <v>0.15</v>
      </c>
      <c r="P23" s="127">
        <v>42612</v>
      </c>
      <c r="Q23" s="13"/>
      <c r="R23" s="31" t="s">
        <v>5522</v>
      </c>
      <c r="S23" s="126" t="s">
        <v>5790</v>
      </c>
      <c r="T23" s="126" t="s">
        <v>523</v>
      </c>
      <c r="U23" s="126" t="s">
        <v>907</v>
      </c>
      <c r="V23" s="126"/>
      <c r="W23" s="31" t="s">
        <v>5939</v>
      </c>
      <c r="AB23" s="16" t="s">
        <v>3508</v>
      </c>
      <c r="AC23" s="16">
        <v>991</v>
      </c>
      <c r="AD23" s="13">
        <f t="shared" si="0"/>
        <v>4</v>
      </c>
      <c r="AE23" s="9"/>
      <c r="AI23" s="5"/>
      <c r="AL23" s="9"/>
      <c r="AM23" s="32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</row>
    <row r="24" spans="1:148" ht="15.75">
      <c r="A24" s="124"/>
      <c r="B24" s="13"/>
      <c r="C24" s="125"/>
      <c r="D24" s="32"/>
      <c r="E24" s="124">
        <v>11563781</v>
      </c>
      <c r="G24" s="125" t="s">
        <v>5899</v>
      </c>
      <c r="H24" s="125" t="s">
        <v>5900</v>
      </c>
      <c r="I24" s="125" t="s">
        <v>5901</v>
      </c>
      <c r="J24" s="126">
        <v>5360566</v>
      </c>
      <c r="K24" s="13"/>
      <c r="M24" s="126" t="s">
        <v>3920</v>
      </c>
      <c r="N24" s="31">
        <v>230</v>
      </c>
      <c r="O24" s="129">
        <v>42.03</v>
      </c>
      <c r="P24" s="127">
        <v>42564</v>
      </c>
      <c r="Q24" s="13"/>
      <c r="R24" s="31" t="s">
        <v>4073</v>
      </c>
      <c r="S24" s="126" t="s">
        <v>5902</v>
      </c>
      <c r="T24" s="126" t="s">
        <v>4674</v>
      </c>
      <c r="U24" s="126" t="s">
        <v>907</v>
      </c>
      <c r="V24" s="126"/>
      <c r="W24" s="31" t="s">
        <v>5939</v>
      </c>
      <c r="AB24" s="16" t="s">
        <v>3509</v>
      </c>
      <c r="AC24" s="16">
        <v>1347</v>
      </c>
      <c r="AD24" s="13">
        <f t="shared" si="0"/>
        <v>5</v>
      </c>
      <c r="AE24" s="9"/>
      <c r="AI24" s="5"/>
      <c r="AL24" s="9"/>
      <c r="AM24" s="32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</row>
    <row r="25" spans="1:148" ht="15.75">
      <c r="A25" s="124"/>
      <c r="B25" s="13"/>
      <c r="D25" s="32"/>
      <c r="E25" s="32">
        <v>10073591</v>
      </c>
      <c r="G25" s="13" t="s">
        <v>3368</v>
      </c>
      <c r="H25" s="13" t="s">
        <v>3369</v>
      </c>
      <c r="I25" s="13" t="s">
        <v>3370</v>
      </c>
      <c r="L25" s="34"/>
      <c r="M25" s="31" t="s">
        <v>3633</v>
      </c>
      <c r="N25" s="31">
        <v>20</v>
      </c>
      <c r="O25" s="98">
        <v>0.54</v>
      </c>
      <c r="P25" s="57">
        <v>39345</v>
      </c>
      <c r="Q25" s="13"/>
      <c r="R25" s="92"/>
      <c r="S25" s="92" t="s">
        <v>2517</v>
      </c>
      <c r="T25" s="31" t="s">
        <v>2518</v>
      </c>
      <c r="U25" s="31" t="s">
        <v>2753</v>
      </c>
      <c r="W25" s="92" t="s">
        <v>4069</v>
      </c>
      <c r="AB25" s="16" t="s">
        <v>3510</v>
      </c>
      <c r="AC25" s="16">
        <v>2608</v>
      </c>
      <c r="AD25" s="13">
        <f t="shared" si="0"/>
        <v>9</v>
      </c>
      <c r="AE25" s="9"/>
      <c r="AI25" s="5"/>
      <c r="AL25" s="9"/>
      <c r="AM25" s="32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</row>
    <row r="26" spans="2:148" ht="15.75">
      <c r="B26" s="32"/>
      <c r="C26" s="31"/>
      <c r="E26" s="124">
        <v>11480896</v>
      </c>
      <c r="F26" s="13"/>
      <c r="G26" s="125" t="s">
        <v>5598</v>
      </c>
      <c r="H26" s="125" t="s">
        <v>5596</v>
      </c>
      <c r="I26" s="125" t="s">
        <v>5597</v>
      </c>
      <c r="J26" s="126">
        <v>389192</v>
      </c>
      <c r="K26" s="13"/>
      <c r="M26" s="126" t="s">
        <v>4070</v>
      </c>
      <c r="N26" s="31">
        <v>230</v>
      </c>
      <c r="O26" s="129">
        <v>1.61</v>
      </c>
      <c r="P26" s="127">
        <v>42405</v>
      </c>
      <c r="Q26" s="127">
        <v>42795</v>
      </c>
      <c r="R26" s="126" t="s">
        <v>5238</v>
      </c>
      <c r="S26" s="126" t="s">
        <v>5520</v>
      </c>
      <c r="T26" s="126" t="s">
        <v>5650</v>
      </c>
      <c r="U26" s="126" t="s">
        <v>906</v>
      </c>
      <c r="V26" s="126"/>
      <c r="W26" s="31" t="s">
        <v>5675</v>
      </c>
      <c r="AB26" s="16" t="s">
        <v>3511</v>
      </c>
      <c r="AC26" s="16">
        <v>344</v>
      </c>
      <c r="AD26" s="13">
        <f t="shared" si="0"/>
        <v>2</v>
      </c>
      <c r="AE26" s="9"/>
      <c r="AI26" s="5"/>
      <c r="AL26" s="9"/>
      <c r="AM26" s="32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</row>
    <row r="27" spans="2:148" ht="15.75">
      <c r="B27" s="13"/>
      <c r="C27" s="31"/>
      <c r="D27" s="32"/>
      <c r="E27" s="124" t="s">
        <v>5371</v>
      </c>
      <c r="F27" s="13"/>
      <c r="G27" s="125" t="s">
        <v>5318</v>
      </c>
      <c r="H27" s="125" t="s">
        <v>5372</v>
      </c>
      <c r="I27" s="125" t="s">
        <v>1627</v>
      </c>
      <c r="J27" s="126">
        <v>3317480</v>
      </c>
      <c r="K27" s="13"/>
      <c r="M27" s="126" t="s">
        <v>3633</v>
      </c>
      <c r="N27" s="31">
        <v>13</v>
      </c>
      <c r="O27" s="129">
        <v>0.34</v>
      </c>
      <c r="P27" s="127">
        <v>39715</v>
      </c>
      <c r="Q27" s="127">
        <v>40443</v>
      </c>
      <c r="R27" s="126" t="s">
        <v>2294</v>
      </c>
      <c r="S27" s="126" t="s">
        <v>1329</v>
      </c>
      <c r="T27" s="126" t="s">
        <v>2610</v>
      </c>
      <c r="U27" s="126" t="s">
        <v>177</v>
      </c>
      <c r="V27" s="126"/>
      <c r="W27" s="31" t="s">
        <v>187</v>
      </c>
      <c r="AB27" s="16" t="s">
        <v>3512</v>
      </c>
      <c r="AC27" s="16">
        <v>892</v>
      </c>
      <c r="AD27" s="13">
        <f t="shared" si="0"/>
        <v>4</v>
      </c>
      <c r="AE27" s="9"/>
      <c r="AI27" s="5"/>
      <c r="AL27" s="9"/>
      <c r="AM27" s="32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</row>
    <row r="28" spans="2:148" ht="15.75">
      <c r="B28" s="13"/>
      <c r="C28" s="31"/>
      <c r="D28" s="32"/>
      <c r="E28" s="56" t="s">
        <v>419</v>
      </c>
      <c r="G28" s="54" t="s">
        <v>229</v>
      </c>
      <c r="H28" s="54" t="s">
        <v>2527</v>
      </c>
      <c r="I28" s="13" t="s">
        <v>791</v>
      </c>
      <c r="J28" s="31">
        <v>3144704</v>
      </c>
      <c r="L28" s="54" t="s">
        <v>3834</v>
      </c>
      <c r="M28" s="31">
        <v>78704</v>
      </c>
      <c r="N28" s="31">
        <v>5</v>
      </c>
      <c r="O28" s="51">
        <v>1.2</v>
      </c>
      <c r="P28" s="57">
        <v>38338</v>
      </c>
      <c r="Q28" s="57">
        <v>38692</v>
      </c>
      <c r="R28" s="4" t="s">
        <v>1149</v>
      </c>
      <c r="S28" s="31" t="s">
        <v>583</v>
      </c>
      <c r="T28" s="31" t="s">
        <v>584</v>
      </c>
      <c r="U28" s="31" t="s">
        <v>906</v>
      </c>
      <c r="W28" s="31" t="s">
        <v>589</v>
      </c>
      <c r="AB28" s="16" t="s">
        <v>3513</v>
      </c>
      <c r="AC28" s="16">
        <v>1327</v>
      </c>
      <c r="AD28" s="13">
        <f t="shared" si="0"/>
        <v>4</v>
      </c>
      <c r="AE28" s="9"/>
      <c r="AI28" s="5"/>
      <c r="AL28" s="9"/>
      <c r="AM28" s="32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</row>
    <row r="29" spans="1:148" ht="15.75">
      <c r="A29" s="124"/>
      <c r="B29" s="13"/>
      <c r="D29" s="32"/>
      <c r="E29" s="56" t="s">
        <v>230</v>
      </c>
      <c r="G29" s="54" t="s">
        <v>232</v>
      </c>
      <c r="H29" s="54" t="s">
        <v>231</v>
      </c>
      <c r="I29" s="13" t="s">
        <v>790</v>
      </c>
      <c r="L29" s="54" t="s">
        <v>3833</v>
      </c>
      <c r="M29" s="31">
        <v>78704</v>
      </c>
      <c r="N29" s="31">
        <v>21</v>
      </c>
      <c r="O29" s="51">
        <v>0.66</v>
      </c>
      <c r="P29" s="57">
        <v>38338</v>
      </c>
      <c r="Q29" s="57">
        <v>38707</v>
      </c>
      <c r="R29" s="4" t="s">
        <v>1149</v>
      </c>
      <c r="S29" s="4" t="s">
        <v>3380</v>
      </c>
      <c r="T29" s="4" t="s">
        <v>3379</v>
      </c>
      <c r="U29" s="31" t="s">
        <v>3302</v>
      </c>
      <c r="W29" s="31" t="s">
        <v>589</v>
      </c>
      <c r="AB29" s="16" t="s">
        <v>3514</v>
      </c>
      <c r="AC29" s="7">
        <v>2586</v>
      </c>
      <c r="AD29" s="13">
        <f t="shared" si="0"/>
        <v>7</v>
      </c>
      <c r="AE29" s="9"/>
      <c r="AI29" s="5"/>
      <c r="AL29" s="9"/>
      <c r="AM29" s="32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</row>
    <row r="30" spans="2:148" ht="15.75">
      <c r="B30" s="13"/>
      <c r="C30" s="31"/>
      <c r="D30" s="32"/>
      <c r="E30" s="253">
        <v>11697543</v>
      </c>
      <c r="F30" s="215"/>
      <c r="G30" s="254" t="s">
        <v>6079</v>
      </c>
      <c r="H30" s="254" t="s">
        <v>6080</v>
      </c>
      <c r="I30" s="254" t="s">
        <v>6081</v>
      </c>
      <c r="J30" s="254">
        <v>402548</v>
      </c>
      <c r="K30" s="215"/>
      <c r="L30" s="215"/>
      <c r="M30" s="255" t="s">
        <v>534</v>
      </c>
      <c r="N30" s="220">
        <v>3</v>
      </c>
      <c r="O30" s="255">
        <v>0.14</v>
      </c>
      <c r="P30" s="256">
        <v>42824</v>
      </c>
      <c r="Q30" s="220"/>
      <c r="R30" s="255" t="s">
        <v>4460</v>
      </c>
      <c r="S30" s="255" t="s">
        <v>6082</v>
      </c>
      <c r="T30" s="255" t="s">
        <v>6005</v>
      </c>
      <c r="U30" s="255" t="s">
        <v>907</v>
      </c>
      <c r="W30" s="156" t="s">
        <v>6159</v>
      </c>
      <c r="AB30" s="16" t="s">
        <v>3515</v>
      </c>
      <c r="AC30" s="16">
        <v>586</v>
      </c>
      <c r="AD30" s="13">
        <f t="shared" si="0"/>
        <v>4</v>
      </c>
      <c r="AE30" s="9"/>
      <c r="AI30" s="5"/>
      <c r="AL30" s="9"/>
      <c r="AM30" s="32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</row>
    <row r="31" spans="2:148" ht="15.75">
      <c r="B31" s="13"/>
      <c r="C31" s="31"/>
      <c r="D31" s="32"/>
      <c r="E31" s="168">
        <v>285833</v>
      </c>
      <c r="F31" s="156"/>
      <c r="G31" s="169" t="s">
        <v>4358</v>
      </c>
      <c r="H31" s="169" t="s">
        <v>3676</v>
      </c>
      <c r="I31" s="169" t="s">
        <v>4359</v>
      </c>
      <c r="J31" s="170">
        <v>219212</v>
      </c>
      <c r="K31" s="170"/>
      <c r="L31" s="169" t="s">
        <v>4359</v>
      </c>
      <c r="M31" s="156">
        <v>78704</v>
      </c>
      <c r="N31" s="170">
        <v>9</v>
      </c>
      <c r="O31" s="162">
        <v>0.37</v>
      </c>
      <c r="P31" s="172">
        <v>38658</v>
      </c>
      <c r="Q31" s="172">
        <v>38841</v>
      </c>
      <c r="R31" s="156" t="s">
        <v>4325</v>
      </c>
      <c r="S31" s="156" t="s">
        <v>3674</v>
      </c>
      <c r="T31" s="163" t="s">
        <v>3675</v>
      </c>
      <c r="U31" s="156" t="s">
        <v>2049</v>
      </c>
      <c r="V31" s="156"/>
      <c r="W31" s="156" t="s">
        <v>3598</v>
      </c>
      <c r="AB31" s="16" t="s">
        <v>3516</v>
      </c>
      <c r="AC31" s="16">
        <v>1495</v>
      </c>
      <c r="AD31" s="13">
        <f t="shared" si="0"/>
        <v>7</v>
      </c>
      <c r="AE31" s="9"/>
      <c r="AI31" s="5"/>
      <c r="AL31" s="9"/>
      <c r="AM31" s="32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</row>
    <row r="32" spans="2:148" ht="15.75">
      <c r="B32" s="13"/>
      <c r="C32" s="31"/>
      <c r="D32" s="32"/>
      <c r="E32" s="253">
        <v>11689811</v>
      </c>
      <c r="F32" s="215"/>
      <c r="G32" s="254" t="s">
        <v>6083</v>
      </c>
      <c r="H32" s="254" t="s">
        <v>6084</v>
      </c>
      <c r="I32" s="254" t="s">
        <v>6085</v>
      </c>
      <c r="J32" s="254">
        <v>219230</v>
      </c>
      <c r="K32" s="215"/>
      <c r="L32" s="215"/>
      <c r="M32" s="255" t="s">
        <v>539</v>
      </c>
      <c r="N32" s="220">
        <v>57</v>
      </c>
      <c r="O32" s="255">
        <v>1.44</v>
      </c>
      <c r="P32" s="256">
        <v>42810</v>
      </c>
      <c r="Q32" s="220"/>
      <c r="R32" s="220" t="s">
        <v>1871</v>
      </c>
      <c r="S32" s="255" t="s">
        <v>5661</v>
      </c>
      <c r="T32" s="255" t="s">
        <v>5652</v>
      </c>
      <c r="U32" s="255" t="s">
        <v>907</v>
      </c>
      <c r="W32" s="156" t="s">
        <v>6159</v>
      </c>
      <c r="AB32" s="16" t="s">
        <v>3517</v>
      </c>
      <c r="AC32" s="16">
        <v>1430</v>
      </c>
      <c r="AD32" s="13">
        <f t="shared" si="0"/>
        <v>6</v>
      </c>
      <c r="AE32" s="9"/>
      <c r="AI32" s="5"/>
      <c r="AL32" s="9"/>
      <c r="AM32" s="32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</row>
    <row r="33" spans="2:148" ht="15.75">
      <c r="B33" s="13"/>
      <c r="C33" s="31"/>
      <c r="D33" s="32"/>
      <c r="E33" s="58">
        <v>308032</v>
      </c>
      <c r="G33" s="58" t="s">
        <v>1470</v>
      </c>
      <c r="H33" s="58" t="s">
        <v>460</v>
      </c>
      <c r="I33" s="58" t="s">
        <v>1471</v>
      </c>
      <c r="J33" s="91"/>
      <c r="K33" s="91"/>
      <c r="L33" s="58" t="s">
        <v>1471</v>
      </c>
      <c r="M33" s="91">
        <v>78703</v>
      </c>
      <c r="N33" s="91">
        <v>6</v>
      </c>
      <c r="O33" s="98">
        <v>0.414</v>
      </c>
      <c r="P33" s="112">
        <v>39037</v>
      </c>
      <c r="Q33" s="112">
        <v>39155</v>
      </c>
      <c r="R33" s="91" t="s">
        <v>1286</v>
      </c>
      <c r="S33" s="91" t="s">
        <v>1552</v>
      </c>
      <c r="T33" s="91" t="s">
        <v>1553</v>
      </c>
      <c r="U33" s="31" t="s">
        <v>3302</v>
      </c>
      <c r="W33" s="31" t="s">
        <v>4322</v>
      </c>
      <c r="AB33" s="16" t="s">
        <v>3518</v>
      </c>
      <c r="AC33" s="16">
        <v>3350</v>
      </c>
      <c r="AD33" s="13">
        <f t="shared" si="0"/>
        <v>6</v>
      </c>
      <c r="AE33" s="9"/>
      <c r="AI33" s="5"/>
      <c r="AL33" s="9"/>
      <c r="AM33" s="32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</row>
    <row r="34" spans="2:148" ht="15.75">
      <c r="B34" s="13"/>
      <c r="C34" s="31"/>
      <c r="D34" s="32"/>
      <c r="E34" s="124">
        <v>10207999</v>
      </c>
      <c r="F34" s="13"/>
      <c r="G34" s="125" t="s">
        <v>285</v>
      </c>
      <c r="H34" s="125" t="s">
        <v>286</v>
      </c>
      <c r="I34" s="125" t="s">
        <v>287</v>
      </c>
      <c r="J34" s="126">
        <v>242679</v>
      </c>
      <c r="K34" s="125"/>
      <c r="M34" s="126" t="s">
        <v>539</v>
      </c>
      <c r="N34" s="31">
        <v>6</v>
      </c>
      <c r="O34" s="129">
        <v>0.374</v>
      </c>
      <c r="P34" s="127">
        <v>39751</v>
      </c>
      <c r="Q34" s="13"/>
      <c r="R34" s="126" t="s">
        <v>4073</v>
      </c>
      <c r="S34" s="126" t="s">
        <v>2832</v>
      </c>
      <c r="T34" s="126" t="s">
        <v>2229</v>
      </c>
      <c r="U34" s="126" t="s">
        <v>554</v>
      </c>
      <c r="V34" s="126"/>
      <c r="W34" s="31" t="s">
        <v>2255</v>
      </c>
      <c r="AB34" s="16" t="s">
        <v>3519</v>
      </c>
      <c r="AC34" s="16">
        <v>608</v>
      </c>
      <c r="AD34" s="13">
        <f t="shared" si="0"/>
        <v>1</v>
      </c>
      <c r="AE34" s="9"/>
      <c r="AI34" s="5"/>
      <c r="AL34" s="9"/>
      <c r="AM34" s="32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</row>
    <row r="35" spans="2:148" ht="15.75">
      <c r="B35" s="13"/>
      <c r="C35" s="31"/>
      <c r="D35" s="32"/>
      <c r="E35" s="124">
        <v>11570535</v>
      </c>
      <c r="G35" s="125" t="s">
        <v>5903</v>
      </c>
      <c r="H35" s="125" t="s">
        <v>5904</v>
      </c>
      <c r="I35" s="125" t="s">
        <v>5905</v>
      </c>
      <c r="J35" s="126">
        <v>90746</v>
      </c>
      <c r="K35" s="13"/>
      <c r="M35" s="126" t="s">
        <v>4152</v>
      </c>
      <c r="N35" s="31">
        <v>10</v>
      </c>
      <c r="O35" s="129">
        <v>0.267</v>
      </c>
      <c r="P35" s="127">
        <v>42576</v>
      </c>
      <c r="Q35" s="13"/>
      <c r="R35" s="126" t="s">
        <v>4460</v>
      </c>
      <c r="S35" s="126" t="s">
        <v>5906</v>
      </c>
      <c r="T35" s="126" t="s">
        <v>5907</v>
      </c>
      <c r="U35" s="126" t="s">
        <v>907</v>
      </c>
      <c r="V35" s="126">
        <v>1</v>
      </c>
      <c r="W35" s="31" t="s">
        <v>5939</v>
      </c>
      <c r="AB35" s="16" t="s">
        <v>3520</v>
      </c>
      <c r="AC35" s="16">
        <v>3331</v>
      </c>
      <c r="AD35" s="13">
        <f t="shared" si="0"/>
        <v>12</v>
      </c>
      <c r="AE35" s="9"/>
      <c r="AI35" s="5"/>
      <c r="AL35" s="9"/>
      <c r="AM35" s="32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</row>
    <row r="36" spans="2:148" ht="15.75">
      <c r="B36" s="13"/>
      <c r="C36" s="31"/>
      <c r="D36" s="32"/>
      <c r="E36" s="152">
        <v>10904772</v>
      </c>
      <c r="F36" s="153"/>
      <c r="G36" s="154" t="s">
        <v>4672</v>
      </c>
      <c r="H36" s="154" t="s">
        <v>4670</v>
      </c>
      <c r="I36" s="154" t="s">
        <v>4671</v>
      </c>
      <c r="J36" s="155">
        <v>173569</v>
      </c>
      <c r="K36" s="153"/>
      <c r="L36" s="153"/>
      <c r="M36" s="155" t="s">
        <v>534</v>
      </c>
      <c r="N36" s="158">
        <v>8</v>
      </c>
      <c r="O36" s="159">
        <v>0.495</v>
      </c>
      <c r="P36" s="157">
        <v>41333</v>
      </c>
      <c r="Q36" s="157">
        <v>41586</v>
      </c>
      <c r="R36" s="155" t="s">
        <v>4460</v>
      </c>
      <c r="S36" s="155" t="s">
        <v>779</v>
      </c>
      <c r="T36" s="155" t="s">
        <v>2229</v>
      </c>
      <c r="U36" s="31" t="s">
        <v>3302</v>
      </c>
      <c r="W36" s="156" t="s">
        <v>4698</v>
      </c>
      <c r="AB36" s="16" t="s">
        <v>3521</v>
      </c>
      <c r="AC36" s="16">
        <v>1999</v>
      </c>
      <c r="AD36" s="13">
        <f t="shared" si="0"/>
        <v>11</v>
      </c>
      <c r="AE36" s="9"/>
      <c r="AI36" s="5"/>
      <c r="AL36" s="9"/>
      <c r="AM36" s="32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</row>
    <row r="37" spans="2:148" ht="15.75">
      <c r="B37" s="13"/>
      <c r="C37" s="31"/>
      <c r="D37" s="32"/>
      <c r="E37" s="124">
        <v>10195511</v>
      </c>
      <c r="F37" s="13"/>
      <c r="G37" s="125" t="s">
        <v>1623</v>
      </c>
      <c r="H37" s="125" t="s">
        <v>1624</v>
      </c>
      <c r="I37" s="125" t="s">
        <v>1622</v>
      </c>
      <c r="J37" s="126">
        <v>638756</v>
      </c>
      <c r="K37" s="13"/>
      <c r="M37" s="126" t="s">
        <v>534</v>
      </c>
      <c r="N37" s="52">
        <v>12</v>
      </c>
      <c r="O37" s="129">
        <v>0.393</v>
      </c>
      <c r="P37" s="127">
        <v>39714</v>
      </c>
      <c r="Q37" s="13"/>
      <c r="R37" s="126" t="s">
        <v>1655</v>
      </c>
      <c r="S37" s="126" t="s">
        <v>2832</v>
      </c>
      <c r="T37" s="126" t="s">
        <v>2833</v>
      </c>
      <c r="U37" s="126" t="s">
        <v>554</v>
      </c>
      <c r="V37" s="126"/>
      <c r="W37" s="31" t="s">
        <v>187</v>
      </c>
      <c r="X37" s="201"/>
      <c r="AB37" s="16" t="s">
        <v>3522</v>
      </c>
      <c r="AC37" s="16">
        <v>296</v>
      </c>
      <c r="AD37" s="13">
        <f t="shared" si="0"/>
        <v>1</v>
      </c>
      <c r="AE37" s="9"/>
      <c r="AI37" s="5"/>
      <c r="AL37" s="9"/>
      <c r="AM37" s="32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</row>
    <row r="38" spans="1:148" ht="15.75">
      <c r="A38" s="124"/>
      <c r="B38" s="13"/>
      <c r="D38" s="32"/>
      <c r="E38" s="253">
        <v>11686839</v>
      </c>
      <c r="F38" s="215"/>
      <c r="G38" s="254" t="s">
        <v>6086</v>
      </c>
      <c r="H38" s="254" t="s">
        <v>6087</v>
      </c>
      <c r="I38" s="254" t="s">
        <v>5400</v>
      </c>
      <c r="J38" s="254">
        <v>5406875</v>
      </c>
      <c r="K38" s="215"/>
      <c r="L38" s="215"/>
      <c r="M38" s="255" t="s">
        <v>4148</v>
      </c>
      <c r="N38" s="220">
        <v>68</v>
      </c>
      <c r="O38" s="255">
        <v>0.66</v>
      </c>
      <c r="P38" s="256">
        <v>42804</v>
      </c>
      <c r="Q38" s="220"/>
      <c r="R38" s="220" t="s">
        <v>5929</v>
      </c>
      <c r="S38" s="220" t="s">
        <v>6088</v>
      </c>
      <c r="T38" s="255" t="s">
        <v>6089</v>
      </c>
      <c r="U38" s="255" t="s">
        <v>907</v>
      </c>
      <c r="W38" s="156" t="s">
        <v>6159</v>
      </c>
      <c r="AB38" s="16" t="s">
        <v>3523</v>
      </c>
      <c r="AC38" s="7">
        <v>2074</v>
      </c>
      <c r="AD38" s="13">
        <f t="shared" si="0"/>
        <v>9</v>
      </c>
      <c r="AE38" s="9"/>
      <c r="AI38" s="5"/>
      <c r="AL38" s="9"/>
      <c r="AM38" s="32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</row>
    <row r="39" spans="2:148" ht="15.75">
      <c r="B39" s="13"/>
      <c r="C39" s="31"/>
      <c r="D39" s="32"/>
      <c r="E39" s="56" t="s">
        <v>1108</v>
      </c>
      <c r="G39" s="54" t="s">
        <v>1101</v>
      </c>
      <c r="H39" s="54" t="s">
        <v>1107</v>
      </c>
      <c r="I39" s="54" t="s">
        <v>2494</v>
      </c>
      <c r="J39" s="91">
        <v>475388</v>
      </c>
      <c r="K39" s="91"/>
      <c r="L39" s="54" t="s">
        <v>2494</v>
      </c>
      <c r="M39" s="31">
        <v>78705</v>
      </c>
      <c r="N39" s="91">
        <v>128</v>
      </c>
      <c r="O39" s="98">
        <v>0.39</v>
      </c>
      <c r="P39" s="57">
        <v>39261</v>
      </c>
      <c r="Q39" s="57">
        <v>39359</v>
      </c>
      <c r="R39" s="31" t="s">
        <v>2012</v>
      </c>
      <c r="S39" s="92" t="s">
        <v>3401</v>
      </c>
      <c r="T39" s="31" t="s">
        <v>3402</v>
      </c>
      <c r="U39" s="31" t="s">
        <v>3302</v>
      </c>
      <c r="W39" s="31" t="s">
        <v>3598</v>
      </c>
      <c r="AB39" s="16" t="s">
        <v>3524</v>
      </c>
      <c r="AC39" s="16">
        <v>1100</v>
      </c>
      <c r="AD39" s="13">
        <f t="shared" si="0"/>
        <v>8</v>
      </c>
      <c r="AE39" s="9"/>
      <c r="AI39" s="5"/>
      <c r="AL39" s="9"/>
      <c r="AM39" s="32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</row>
    <row r="40" spans="2:148" ht="15.75">
      <c r="B40" s="13"/>
      <c r="C40" s="31"/>
      <c r="D40" s="32"/>
      <c r="E40" s="124">
        <v>11649559</v>
      </c>
      <c r="F40" s="13"/>
      <c r="G40" s="202" t="s">
        <v>6002</v>
      </c>
      <c r="H40" s="202" t="s">
        <v>6000</v>
      </c>
      <c r="I40" s="202" t="s">
        <v>6001</v>
      </c>
      <c r="J40" s="202">
        <v>151029</v>
      </c>
      <c r="K40" s="13"/>
      <c r="M40" s="209" t="s">
        <v>532</v>
      </c>
      <c r="N40" s="213">
        <v>158</v>
      </c>
      <c r="O40" s="211">
        <v>0.386</v>
      </c>
      <c r="P40" s="212">
        <v>42726</v>
      </c>
      <c r="Q40" s="214"/>
      <c r="R40" s="31" t="s">
        <v>1871</v>
      </c>
      <c r="S40" s="209" t="s">
        <v>6036</v>
      </c>
      <c r="T40" s="209" t="s">
        <v>2222</v>
      </c>
      <c r="U40" s="209" t="s">
        <v>907</v>
      </c>
      <c r="V40" s="209"/>
      <c r="W40" s="31" t="s">
        <v>6048</v>
      </c>
      <c r="AB40" s="16" t="s">
        <v>3525</v>
      </c>
      <c r="AC40" s="31">
        <v>1363</v>
      </c>
      <c r="AD40" s="13">
        <f t="shared" si="0"/>
        <v>6</v>
      </c>
      <c r="AE40" s="9"/>
      <c r="AI40" s="5"/>
      <c r="AL40" s="9"/>
      <c r="AM40" s="32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</row>
    <row r="41" spans="2:148" ht="15.75">
      <c r="B41" s="13"/>
      <c r="C41" s="31"/>
      <c r="D41" s="32"/>
      <c r="E41" s="56" t="s">
        <v>3473</v>
      </c>
      <c r="G41" s="13" t="s">
        <v>3115</v>
      </c>
      <c r="H41" s="58" t="s">
        <v>1654</v>
      </c>
      <c r="I41" s="58" t="s">
        <v>1455</v>
      </c>
      <c r="J41" s="91">
        <v>568814</v>
      </c>
      <c r="K41" s="91"/>
      <c r="L41" s="58" t="s">
        <v>1455</v>
      </c>
      <c r="M41" s="91">
        <v>78741</v>
      </c>
      <c r="N41" s="91">
        <v>51</v>
      </c>
      <c r="O41" s="98">
        <v>3.029</v>
      </c>
      <c r="P41" s="112">
        <v>39071</v>
      </c>
      <c r="Q41" s="112">
        <v>39489</v>
      </c>
      <c r="R41" s="91" t="s">
        <v>1600</v>
      </c>
      <c r="S41" s="91" t="s">
        <v>394</v>
      </c>
      <c r="T41" s="91" t="s">
        <v>395</v>
      </c>
      <c r="U41" s="92" t="s">
        <v>906</v>
      </c>
      <c r="V41" s="92"/>
      <c r="W41" s="31" t="s">
        <v>4322</v>
      </c>
      <c r="AB41" s="16" t="s">
        <v>3526</v>
      </c>
      <c r="AC41" s="7">
        <v>453</v>
      </c>
      <c r="AD41" s="13">
        <f t="shared" si="0"/>
        <v>1</v>
      </c>
      <c r="AE41" s="9"/>
      <c r="AI41" s="5"/>
      <c r="AL41" s="9"/>
      <c r="AM41" s="32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</row>
    <row r="42" spans="2:148" ht="15.75">
      <c r="B42" s="13"/>
      <c r="C42" s="31"/>
      <c r="D42" s="32"/>
      <c r="E42" s="124">
        <v>11601143</v>
      </c>
      <c r="G42" s="125" t="s">
        <v>5847</v>
      </c>
      <c r="H42" s="125" t="s">
        <v>5848</v>
      </c>
      <c r="I42" s="125" t="s">
        <v>5849</v>
      </c>
      <c r="J42" s="126">
        <v>309782</v>
      </c>
      <c r="K42" s="13"/>
      <c r="M42" s="126" t="s">
        <v>532</v>
      </c>
      <c r="N42" s="31">
        <v>108</v>
      </c>
      <c r="O42" s="129">
        <v>0.67</v>
      </c>
      <c r="P42" s="127">
        <v>42629</v>
      </c>
      <c r="Q42" s="13"/>
      <c r="R42" s="31" t="s">
        <v>5522</v>
      </c>
      <c r="S42" s="126" t="s">
        <v>5790</v>
      </c>
      <c r="T42" s="126" t="s">
        <v>523</v>
      </c>
      <c r="U42" s="126" t="s">
        <v>907</v>
      </c>
      <c r="V42" s="126"/>
      <c r="W42" s="31" t="s">
        <v>5939</v>
      </c>
      <c r="AB42" s="16" t="s">
        <v>3527</v>
      </c>
      <c r="AC42" s="7">
        <v>43</v>
      </c>
      <c r="AD42" s="13">
        <f t="shared" si="0"/>
        <v>3</v>
      </c>
      <c r="AE42" s="9"/>
      <c r="AI42" s="5"/>
      <c r="AL42" s="9"/>
      <c r="AM42" s="32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</row>
    <row r="43" spans="2:148" ht="15.75">
      <c r="B43" s="13"/>
      <c r="C43" s="31"/>
      <c r="D43" s="32"/>
      <c r="E43" s="124">
        <v>11406723</v>
      </c>
      <c r="F43" s="13"/>
      <c r="G43" s="125" t="s">
        <v>5470</v>
      </c>
      <c r="H43" s="125" t="s">
        <v>5471</v>
      </c>
      <c r="I43" s="125" t="s">
        <v>5469</v>
      </c>
      <c r="J43" s="126">
        <v>706484</v>
      </c>
      <c r="K43" s="13"/>
      <c r="M43" s="126" t="s">
        <v>4071</v>
      </c>
      <c r="N43" s="126">
        <v>22</v>
      </c>
      <c r="O43" s="129">
        <v>2</v>
      </c>
      <c r="P43" s="127">
        <v>42242</v>
      </c>
      <c r="Q43" s="127">
        <v>42537</v>
      </c>
      <c r="R43" s="126" t="s">
        <v>5238</v>
      </c>
      <c r="S43" s="126" t="s">
        <v>5514</v>
      </c>
      <c r="T43" s="126" t="s">
        <v>4736</v>
      </c>
      <c r="U43" s="126" t="s">
        <v>906</v>
      </c>
      <c r="V43" s="126"/>
      <c r="W43" s="31" t="s">
        <v>5551</v>
      </c>
      <c r="AB43" s="16" t="s">
        <v>3528</v>
      </c>
      <c r="AC43" s="16">
        <v>1304</v>
      </c>
      <c r="AD43" s="13">
        <f t="shared" si="0"/>
        <v>7</v>
      </c>
      <c r="AE43" s="9"/>
      <c r="AI43" s="5"/>
      <c r="AL43" s="9"/>
      <c r="AM43" s="32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</row>
    <row r="44" spans="2:148" ht="15.75">
      <c r="B44" s="13"/>
      <c r="C44" s="31"/>
      <c r="D44" s="32"/>
      <c r="E44" s="32">
        <v>10058887</v>
      </c>
      <c r="G44" s="13" t="s">
        <v>3630</v>
      </c>
      <c r="H44" s="13" t="s">
        <v>3631</v>
      </c>
      <c r="I44" s="13" t="s">
        <v>3632</v>
      </c>
      <c r="L44" s="34"/>
      <c r="M44" s="31" t="s">
        <v>3633</v>
      </c>
      <c r="N44" s="91">
        <v>202</v>
      </c>
      <c r="O44" s="98">
        <v>0.83</v>
      </c>
      <c r="P44" s="57">
        <v>39297</v>
      </c>
      <c r="Q44" s="13"/>
      <c r="R44" s="31" t="s">
        <v>1286</v>
      </c>
      <c r="S44" s="92" t="s">
        <v>3053</v>
      </c>
      <c r="T44" s="31" t="s">
        <v>1121</v>
      </c>
      <c r="U44" s="31" t="s">
        <v>554</v>
      </c>
      <c r="W44" s="92" t="s">
        <v>4069</v>
      </c>
      <c r="AB44" s="16" t="s">
        <v>3529</v>
      </c>
      <c r="AC44" s="7">
        <v>1747</v>
      </c>
      <c r="AD44" s="13">
        <f t="shared" si="0"/>
        <v>8</v>
      </c>
      <c r="AE44" s="9"/>
      <c r="AI44" s="5"/>
      <c r="AL44" s="9"/>
      <c r="AM44" s="32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</row>
    <row r="45" spans="2:148" ht="15.75">
      <c r="B45" s="13"/>
      <c r="C45" s="31"/>
      <c r="D45" s="32"/>
      <c r="E45" s="58">
        <v>308024</v>
      </c>
      <c r="G45" s="58" t="s">
        <v>1468</v>
      </c>
      <c r="H45" s="58" t="s">
        <v>1550</v>
      </c>
      <c r="I45" s="58" t="s">
        <v>1469</v>
      </c>
      <c r="J45" s="91">
        <v>309590</v>
      </c>
      <c r="K45" s="91"/>
      <c r="L45" s="58" t="s">
        <v>1551</v>
      </c>
      <c r="M45" s="91">
        <v>78705</v>
      </c>
      <c r="N45" s="91">
        <v>116</v>
      </c>
      <c r="O45" s="98">
        <v>0.878</v>
      </c>
      <c r="P45" s="112">
        <v>39037</v>
      </c>
      <c r="Q45" s="112">
        <v>39213</v>
      </c>
      <c r="R45" s="91" t="s">
        <v>2012</v>
      </c>
      <c r="S45" s="91" t="s">
        <v>3677</v>
      </c>
      <c r="T45" s="91" t="s">
        <v>1384</v>
      </c>
      <c r="U45" s="31" t="s">
        <v>3302</v>
      </c>
      <c r="W45" s="31" t="s">
        <v>4322</v>
      </c>
      <c r="AB45" s="16" t="s">
        <v>3530</v>
      </c>
      <c r="AC45" s="7">
        <v>1540</v>
      </c>
      <c r="AD45" s="13">
        <f t="shared" si="0"/>
        <v>6</v>
      </c>
      <c r="AE45" s="9"/>
      <c r="AI45" s="5"/>
      <c r="AL45" s="9"/>
      <c r="AM45" s="32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</row>
    <row r="46" spans="1:148" ht="15.75">
      <c r="A46" s="124"/>
      <c r="B46" s="13"/>
      <c r="C46" s="31"/>
      <c r="D46" s="32"/>
      <c r="E46" s="124">
        <v>11190450</v>
      </c>
      <c r="F46" s="13"/>
      <c r="G46" s="125" t="s">
        <v>5095</v>
      </c>
      <c r="H46" s="125" t="s">
        <v>5093</v>
      </c>
      <c r="I46" s="125" t="s">
        <v>5094</v>
      </c>
      <c r="J46" s="126">
        <v>248485</v>
      </c>
      <c r="K46" s="13"/>
      <c r="M46" s="126" t="s">
        <v>532</v>
      </c>
      <c r="N46" s="31">
        <v>122</v>
      </c>
      <c r="O46" s="129">
        <v>0.3598</v>
      </c>
      <c r="P46" s="127">
        <v>41850</v>
      </c>
      <c r="Q46" s="127">
        <v>42255</v>
      </c>
      <c r="R46" s="31" t="s">
        <v>1871</v>
      </c>
      <c r="S46" s="126" t="s">
        <v>4686</v>
      </c>
      <c r="T46" s="126" t="s">
        <v>1863</v>
      </c>
      <c r="U46" s="126" t="s">
        <v>906</v>
      </c>
      <c r="V46" s="126"/>
      <c r="W46" s="31" t="s">
        <v>5175</v>
      </c>
      <c r="AB46" s="16" t="s">
        <v>2821</v>
      </c>
      <c r="AC46" s="7">
        <v>1392</v>
      </c>
      <c r="AD46" s="13">
        <f t="shared" si="0"/>
        <v>9</v>
      </c>
      <c r="AE46" s="9"/>
      <c r="AI46" s="5"/>
      <c r="AL46" s="9"/>
      <c r="AM46" s="32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</row>
    <row r="47" spans="2:148" ht="15.75">
      <c r="B47" s="13"/>
      <c r="C47" s="31"/>
      <c r="D47" s="32"/>
      <c r="E47" s="124">
        <v>11646125</v>
      </c>
      <c r="F47" s="13"/>
      <c r="G47" s="202" t="s">
        <v>5950</v>
      </c>
      <c r="H47" s="202" t="s">
        <v>5948</v>
      </c>
      <c r="I47" s="202" t="s">
        <v>5949</v>
      </c>
      <c r="J47" s="202">
        <v>475400</v>
      </c>
      <c r="K47" s="13"/>
      <c r="M47" s="209" t="s">
        <v>532</v>
      </c>
      <c r="N47" s="213">
        <v>154</v>
      </c>
      <c r="O47" s="211">
        <v>0.32</v>
      </c>
      <c r="P47" s="212">
        <v>42718</v>
      </c>
      <c r="Q47" s="202"/>
      <c r="R47" s="31" t="s">
        <v>1871</v>
      </c>
      <c r="S47" s="209" t="s">
        <v>4686</v>
      </c>
      <c r="T47" s="209" t="s">
        <v>1863</v>
      </c>
      <c r="U47" s="209" t="s">
        <v>907</v>
      </c>
      <c r="V47" s="209"/>
      <c r="W47" s="31" t="s">
        <v>6048</v>
      </c>
      <c r="AB47" s="16" t="s">
        <v>341</v>
      </c>
      <c r="AC47" s="60">
        <f>SUMIF(W$18:W$1249,AB47,N$18:N$1249)</f>
        <v>2112</v>
      </c>
      <c r="AD47" s="13">
        <f t="shared" si="0"/>
        <v>8</v>
      </c>
      <c r="AE47" s="9"/>
      <c r="AI47" s="5"/>
      <c r="AL47" s="9"/>
      <c r="AM47" s="32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</row>
    <row r="48" spans="2:148" ht="15.75">
      <c r="B48" s="13"/>
      <c r="C48" s="31"/>
      <c r="D48" s="32"/>
      <c r="E48" s="124" t="s">
        <v>5569</v>
      </c>
      <c r="F48" s="13"/>
      <c r="G48" s="125" t="s">
        <v>5557</v>
      </c>
      <c r="H48" s="125" t="s">
        <v>5568</v>
      </c>
      <c r="I48" s="125" t="s">
        <v>5179</v>
      </c>
      <c r="J48" s="126">
        <v>245046</v>
      </c>
      <c r="K48" s="13"/>
      <c r="M48" s="126" t="s">
        <v>4070</v>
      </c>
      <c r="N48" s="31">
        <v>36</v>
      </c>
      <c r="O48" s="129">
        <v>1.004</v>
      </c>
      <c r="P48" s="127">
        <v>41949</v>
      </c>
      <c r="Q48" s="127">
        <v>42670</v>
      </c>
      <c r="R48" s="31" t="s">
        <v>259</v>
      </c>
      <c r="S48" s="126" t="s">
        <v>5148</v>
      </c>
      <c r="T48" s="126" t="s">
        <v>1970</v>
      </c>
      <c r="U48" s="126" t="s">
        <v>906</v>
      </c>
      <c r="V48" s="126"/>
      <c r="W48" s="31" t="s">
        <v>5261</v>
      </c>
      <c r="AB48" s="16" t="s">
        <v>1365</v>
      </c>
      <c r="AC48" s="16">
        <f>1729</f>
        <v>1729</v>
      </c>
      <c r="AD48" s="13">
        <f t="shared" si="0"/>
        <v>10</v>
      </c>
      <c r="AE48" s="9"/>
      <c r="AI48" s="5"/>
      <c r="AL48" s="9"/>
      <c r="AM48" s="32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</row>
    <row r="49" spans="2:148" ht="15.75">
      <c r="B49" s="13"/>
      <c r="C49" s="31"/>
      <c r="D49" s="32"/>
      <c r="E49" s="124">
        <v>10646606</v>
      </c>
      <c r="F49" s="13"/>
      <c r="G49" s="125" t="s">
        <v>3957</v>
      </c>
      <c r="H49" s="125" t="s">
        <v>3955</v>
      </c>
      <c r="I49" s="125" t="s">
        <v>3956</v>
      </c>
      <c r="J49" s="126">
        <v>389912</v>
      </c>
      <c r="K49" s="13"/>
      <c r="M49" s="126" t="s">
        <v>532</v>
      </c>
      <c r="N49" s="31">
        <v>5</v>
      </c>
      <c r="O49" s="51">
        <v>0.22</v>
      </c>
      <c r="P49" s="127">
        <v>40788</v>
      </c>
      <c r="Q49" s="13"/>
      <c r="R49" s="31" t="s">
        <v>2126</v>
      </c>
      <c r="S49" s="126" t="s">
        <v>2134</v>
      </c>
      <c r="T49" s="126" t="s">
        <v>2222</v>
      </c>
      <c r="U49" s="126" t="s">
        <v>554</v>
      </c>
      <c r="V49" s="126"/>
      <c r="W49" s="31" t="s">
        <v>3104</v>
      </c>
      <c r="AB49" s="16" t="s">
        <v>2815</v>
      </c>
      <c r="AC49" s="36">
        <v>2324.56</v>
      </c>
      <c r="AD49" s="13">
        <f t="shared" si="0"/>
        <v>12</v>
      </c>
      <c r="AE49" s="9"/>
      <c r="AI49" s="5"/>
      <c r="AL49" s="9"/>
      <c r="AM49" s="32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</row>
    <row r="50" spans="2:148" ht="15.75">
      <c r="B50" s="13"/>
      <c r="C50" s="31"/>
      <c r="D50" s="32"/>
      <c r="E50" s="152">
        <v>10863385</v>
      </c>
      <c r="F50" s="153"/>
      <c r="G50" s="154" t="s">
        <v>4556</v>
      </c>
      <c r="H50" s="154" t="s">
        <v>4555</v>
      </c>
      <c r="I50" s="154" t="s">
        <v>3956</v>
      </c>
      <c r="J50" s="155">
        <v>389912</v>
      </c>
      <c r="K50" s="153"/>
      <c r="L50" s="153"/>
      <c r="M50" s="155" t="s">
        <v>532</v>
      </c>
      <c r="N50" s="156">
        <v>5</v>
      </c>
      <c r="O50" s="159">
        <v>0.22</v>
      </c>
      <c r="P50" s="157">
        <v>41241</v>
      </c>
      <c r="Q50" s="157">
        <v>41479</v>
      </c>
      <c r="R50" s="156" t="s">
        <v>259</v>
      </c>
      <c r="S50" s="155" t="s">
        <v>4602</v>
      </c>
      <c r="T50" s="155" t="s">
        <v>2222</v>
      </c>
      <c r="U50" s="31" t="s">
        <v>3302</v>
      </c>
      <c r="W50" s="156" t="s">
        <v>4629</v>
      </c>
      <c r="AB50" s="16" t="s">
        <v>2966</v>
      </c>
      <c r="AC50" s="37">
        <v>2481</v>
      </c>
      <c r="AD50" s="13">
        <f aca="true" t="shared" si="1" ref="AD50:AD81">COUNTIF(W$18:W$1249,AB50)</f>
        <v>11</v>
      </c>
      <c r="AE50" s="9"/>
      <c r="AI50" s="5"/>
      <c r="AL50" s="9"/>
      <c r="AM50" s="32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</row>
    <row r="51" spans="2:148" ht="15.75">
      <c r="B51" s="13"/>
      <c r="C51" s="31"/>
      <c r="D51" s="32"/>
      <c r="E51" s="124">
        <v>10590849</v>
      </c>
      <c r="F51" s="13"/>
      <c r="G51" s="125" t="s">
        <v>211</v>
      </c>
      <c r="H51" s="125" t="s">
        <v>212</v>
      </c>
      <c r="I51" s="125" t="s">
        <v>210</v>
      </c>
      <c r="J51" s="126">
        <v>3166403</v>
      </c>
      <c r="K51" s="13"/>
      <c r="M51" s="126" t="s">
        <v>532</v>
      </c>
      <c r="N51" s="31">
        <v>70</v>
      </c>
      <c r="O51" s="129">
        <v>1.15</v>
      </c>
      <c r="P51" s="127">
        <v>40679</v>
      </c>
      <c r="Q51" s="127">
        <v>40862</v>
      </c>
      <c r="R51" s="126" t="s">
        <v>3718</v>
      </c>
      <c r="S51" s="126" t="s">
        <v>524</v>
      </c>
      <c r="T51" s="126" t="s">
        <v>523</v>
      </c>
      <c r="U51" s="31" t="s">
        <v>3302</v>
      </c>
      <c r="W51" s="31" t="s">
        <v>3127</v>
      </c>
      <c r="AB51" s="16" t="s">
        <v>4231</v>
      </c>
      <c r="AC51" s="37">
        <v>1936</v>
      </c>
      <c r="AD51" s="13">
        <f t="shared" si="1"/>
        <v>13</v>
      </c>
      <c r="AE51" s="9"/>
      <c r="AI51" s="5"/>
      <c r="AL51" s="9"/>
      <c r="AM51" s="32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</row>
    <row r="52" spans="2:148" ht="15.75">
      <c r="B52" s="13"/>
      <c r="C52" s="31"/>
      <c r="D52" s="32"/>
      <c r="E52" s="124">
        <v>11567297</v>
      </c>
      <c r="G52" s="125" t="s">
        <v>5850</v>
      </c>
      <c r="H52" s="125" t="s">
        <v>5600</v>
      </c>
      <c r="I52" s="125" t="s">
        <v>5601</v>
      </c>
      <c r="J52" s="126">
        <v>475334</v>
      </c>
      <c r="K52" s="13"/>
      <c r="M52" s="126" t="s">
        <v>532</v>
      </c>
      <c r="N52" s="31">
        <v>46</v>
      </c>
      <c r="O52" s="129">
        <v>0.3117</v>
      </c>
      <c r="P52" s="127">
        <v>42570</v>
      </c>
      <c r="Q52" s="127">
        <v>42659</v>
      </c>
      <c r="R52" s="31" t="s">
        <v>1871</v>
      </c>
      <c r="S52" s="126" t="s">
        <v>5434</v>
      </c>
      <c r="T52" s="126" t="s">
        <v>523</v>
      </c>
      <c r="U52" s="92" t="s">
        <v>177</v>
      </c>
      <c r="V52" s="92"/>
      <c r="W52" s="31" t="s">
        <v>5939</v>
      </c>
      <c r="AB52" s="16" t="s">
        <v>1753</v>
      </c>
      <c r="AC52" s="37">
        <v>3739</v>
      </c>
      <c r="AD52" s="13">
        <f t="shared" si="1"/>
        <v>15</v>
      </c>
      <c r="AE52" s="9"/>
      <c r="AI52" s="5"/>
      <c r="AL52" s="9"/>
      <c r="AM52" s="32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</row>
    <row r="53" spans="2:148" ht="15.75">
      <c r="B53" s="13"/>
      <c r="C53" s="31"/>
      <c r="D53" s="32"/>
      <c r="E53" s="152">
        <v>11480941</v>
      </c>
      <c r="F53" s="153"/>
      <c r="G53" s="154" t="s">
        <v>5602</v>
      </c>
      <c r="H53" s="154" t="s">
        <v>5600</v>
      </c>
      <c r="I53" s="154" t="s">
        <v>5601</v>
      </c>
      <c r="J53" s="155">
        <v>475334</v>
      </c>
      <c r="K53" s="153"/>
      <c r="L53" s="153"/>
      <c r="M53" s="155" t="s">
        <v>532</v>
      </c>
      <c r="N53" s="156">
        <v>42</v>
      </c>
      <c r="O53" s="159">
        <v>0.3117</v>
      </c>
      <c r="P53" s="157">
        <v>42405</v>
      </c>
      <c r="Q53" s="154"/>
      <c r="R53" s="156" t="s">
        <v>1871</v>
      </c>
      <c r="S53" s="155" t="s">
        <v>5434</v>
      </c>
      <c r="T53" s="155" t="s">
        <v>523</v>
      </c>
      <c r="U53" s="155" t="s">
        <v>554</v>
      </c>
      <c r="V53" s="155"/>
      <c r="W53" s="156" t="s">
        <v>5675</v>
      </c>
      <c r="AB53" s="16" t="s">
        <v>3794</v>
      </c>
      <c r="AC53" s="38">
        <v>1585</v>
      </c>
      <c r="AD53" s="13">
        <f t="shared" si="1"/>
        <v>5</v>
      </c>
      <c r="AE53" s="9"/>
      <c r="AI53" s="5"/>
      <c r="AL53" s="9"/>
      <c r="AM53" s="32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</row>
    <row r="54" spans="1:148" ht="15.75">
      <c r="A54" s="124"/>
      <c r="B54" s="31"/>
      <c r="D54" s="32"/>
      <c r="E54" s="58">
        <v>292313</v>
      </c>
      <c r="G54" s="54" t="s">
        <v>927</v>
      </c>
      <c r="H54" s="54" t="s">
        <v>3844</v>
      </c>
      <c r="I54" s="54" t="s">
        <v>928</v>
      </c>
      <c r="J54" s="91">
        <v>589622</v>
      </c>
      <c r="K54" s="91"/>
      <c r="L54" s="54" t="s">
        <v>928</v>
      </c>
      <c r="M54" s="31">
        <v>78705</v>
      </c>
      <c r="N54" s="91">
        <v>138</v>
      </c>
      <c r="O54" s="98">
        <v>0.9183</v>
      </c>
      <c r="P54" s="57">
        <v>38800</v>
      </c>
      <c r="Q54" s="57">
        <v>38901</v>
      </c>
      <c r="R54" s="31" t="s">
        <v>2012</v>
      </c>
      <c r="S54" s="92" t="s">
        <v>858</v>
      </c>
      <c r="T54" s="31" t="s">
        <v>859</v>
      </c>
      <c r="U54" s="31" t="s">
        <v>3302</v>
      </c>
      <c r="W54" s="31" t="s">
        <v>1948</v>
      </c>
      <c r="AB54" s="16" t="s">
        <v>1081</v>
      </c>
      <c r="AC54" s="31">
        <v>3662</v>
      </c>
      <c r="AD54" s="13">
        <f t="shared" si="1"/>
        <v>10</v>
      </c>
      <c r="AE54" s="9"/>
      <c r="AI54" s="5"/>
      <c r="AL54" s="9"/>
      <c r="AM54" s="32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</row>
    <row r="55" spans="2:148" ht="15.75">
      <c r="B55" s="13"/>
      <c r="C55" s="31"/>
      <c r="D55" s="32"/>
      <c r="E55" s="124">
        <v>10388064</v>
      </c>
      <c r="F55" s="13"/>
      <c r="G55" s="125" t="s">
        <v>2697</v>
      </c>
      <c r="H55" s="125" t="s">
        <v>2695</v>
      </c>
      <c r="I55" s="125" t="s">
        <v>2696</v>
      </c>
      <c r="J55" s="126">
        <v>865088</v>
      </c>
      <c r="K55" s="13"/>
      <c r="L55" s="125"/>
      <c r="M55" s="126" t="s">
        <v>539</v>
      </c>
      <c r="N55" s="60">
        <v>6</v>
      </c>
      <c r="O55" s="129">
        <v>1</v>
      </c>
      <c r="P55" s="127">
        <v>40192</v>
      </c>
      <c r="Q55" s="127">
        <v>40556</v>
      </c>
      <c r="R55" s="126" t="s">
        <v>1972</v>
      </c>
      <c r="S55" s="126" t="s">
        <v>1973</v>
      </c>
      <c r="T55" s="126" t="s">
        <v>2229</v>
      </c>
      <c r="U55" s="126" t="s">
        <v>906</v>
      </c>
      <c r="V55" s="126"/>
      <c r="W55" s="31" t="s">
        <v>942</v>
      </c>
      <c r="AB55" s="16" t="s">
        <v>1082</v>
      </c>
      <c r="AC55" s="31">
        <v>4143</v>
      </c>
      <c r="AD55" s="13">
        <f t="shared" si="1"/>
        <v>21</v>
      </c>
      <c r="AE55" s="9"/>
      <c r="AI55" s="5"/>
      <c r="AL55" s="9"/>
      <c r="AM55" s="32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</row>
    <row r="56" spans="1:148" ht="15.75">
      <c r="A56" s="58"/>
      <c r="B56" s="31"/>
      <c r="C56" s="31"/>
      <c r="D56" s="32"/>
      <c r="E56" s="124">
        <v>10971632</v>
      </c>
      <c r="F56" s="13"/>
      <c r="G56" s="13" t="s">
        <v>4703</v>
      </c>
      <c r="H56" s="125" t="s">
        <v>4704</v>
      </c>
      <c r="I56" s="13" t="s">
        <v>4753</v>
      </c>
      <c r="J56" s="126">
        <v>553130</v>
      </c>
      <c r="K56" s="13"/>
      <c r="M56" s="126">
        <v>78705</v>
      </c>
      <c r="N56" s="4">
        <v>9</v>
      </c>
      <c r="O56" s="51">
        <v>0.3</v>
      </c>
      <c r="P56" s="127">
        <v>41451</v>
      </c>
      <c r="Q56" s="127">
        <v>41879</v>
      </c>
      <c r="R56" s="31" t="s">
        <v>259</v>
      </c>
      <c r="S56" s="31" t="s">
        <v>4730</v>
      </c>
      <c r="T56" s="31" t="s">
        <v>523</v>
      </c>
      <c r="U56" s="31" t="s">
        <v>3302</v>
      </c>
      <c r="W56" s="92" t="s">
        <v>4782</v>
      </c>
      <c r="AB56" s="16" t="s">
        <v>3000</v>
      </c>
      <c r="AC56" s="31">
        <v>3241</v>
      </c>
      <c r="AD56" s="13">
        <f t="shared" si="1"/>
        <v>9</v>
      </c>
      <c r="AE56" s="9"/>
      <c r="AI56" s="5"/>
      <c r="AL56" s="9"/>
      <c r="AM56" s="32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</row>
    <row r="57" spans="2:148" ht="15.75">
      <c r="B57" s="13"/>
      <c r="C57" s="31"/>
      <c r="D57" s="32"/>
      <c r="E57" s="58">
        <v>247088</v>
      </c>
      <c r="G57" s="54" t="s">
        <v>4181</v>
      </c>
      <c r="H57" s="54" t="s">
        <v>4182</v>
      </c>
      <c r="I57" s="54" t="s">
        <v>3543</v>
      </c>
      <c r="J57" s="91"/>
      <c r="K57" s="91"/>
      <c r="L57" s="13" t="s">
        <v>3544</v>
      </c>
      <c r="M57" s="71">
        <v>78705</v>
      </c>
      <c r="N57" s="31">
        <v>6</v>
      </c>
      <c r="O57" s="51">
        <v>0.18</v>
      </c>
      <c r="P57" s="57">
        <v>38376</v>
      </c>
      <c r="Q57" s="57">
        <v>38440</v>
      </c>
      <c r="R57" s="31" t="s">
        <v>1149</v>
      </c>
      <c r="S57" s="31" t="s">
        <v>3545</v>
      </c>
      <c r="T57" s="84" t="s">
        <v>2833</v>
      </c>
      <c r="U57" s="31" t="s">
        <v>3302</v>
      </c>
      <c r="W57" s="31" t="s">
        <v>2447</v>
      </c>
      <c r="AB57" s="16" t="s">
        <v>4000</v>
      </c>
      <c r="AC57" s="31">
        <v>1391</v>
      </c>
      <c r="AD57" s="13">
        <f t="shared" si="1"/>
        <v>13</v>
      </c>
      <c r="AE57" s="9"/>
      <c r="AI57" s="5"/>
      <c r="AL57" s="9"/>
      <c r="AM57" s="32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</row>
    <row r="58" spans="2:148" ht="15.75">
      <c r="B58" s="13"/>
      <c r="C58" s="31"/>
      <c r="D58" s="32"/>
      <c r="E58" s="124">
        <v>10725295</v>
      </c>
      <c r="F58" s="13"/>
      <c r="G58" s="125" t="s">
        <v>1851</v>
      </c>
      <c r="H58" s="125" t="s">
        <v>1850</v>
      </c>
      <c r="I58" s="125" t="s">
        <v>4611</v>
      </c>
      <c r="J58" s="126">
        <v>129812</v>
      </c>
      <c r="K58" s="125"/>
      <c r="M58" s="126" t="s">
        <v>4070</v>
      </c>
      <c r="N58" s="31">
        <v>370</v>
      </c>
      <c r="O58" s="129">
        <v>0.972</v>
      </c>
      <c r="P58" s="127">
        <v>40963</v>
      </c>
      <c r="Q58" s="127">
        <v>41226</v>
      </c>
      <c r="R58" s="126" t="s">
        <v>259</v>
      </c>
      <c r="S58" s="126" t="s">
        <v>3690</v>
      </c>
      <c r="T58" s="126" t="s">
        <v>1864</v>
      </c>
      <c r="U58" s="92" t="s">
        <v>3302</v>
      </c>
      <c r="V58" s="92"/>
      <c r="W58" s="31" t="s">
        <v>4388</v>
      </c>
      <c r="AB58" s="16" t="s">
        <v>2300</v>
      </c>
      <c r="AC58" s="31">
        <v>1267</v>
      </c>
      <c r="AD58" s="13">
        <f t="shared" si="1"/>
        <v>8</v>
      </c>
      <c r="AE58" s="9"/>
      <c r="AI58" s="5"/>
      <c r="AL58" s="9"/>
      <c r="AM58" s="32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</row>
    <row r="59" spans="1:148" ht="15.75">
      <c r="A59" s="189"/>
      <c r="B59" s="13"/>
      <c r="D59" s="32"/>
      <c r="E59" s="58">
        <v>282873</v>
      </c>
      <c r="G59" s="54" t="s">
        <v>3335</v>
      </c>
      <c r="H59" s="54" t="s">
        <v>6008</v>
      </c>
      <c r="I59" s="13" t="s">
        <v>3905</v>
      </c>
      <c r="J59" s="31">
        <v>664898</v>
      </c>
      <c r="L59" s="54" t="s">
        <v>3336</v>
      </c>
      <c r="M59" s="31">
        <v>78704</v>
      </c>
      <c r="N59" s="91">
        <v>137</v>
      </c>
      <c r="O59" s="51">
        <v>1.8</v>
      </c>
      <c r="P59" s="57">
        <v>38498</v>
      </c>
      <c r="Q59" s="57">
        <v>38742</v>
      </c>
      <c r="R59" s="31" t="s">
        <v>596</v>
      </c>
      <c r="S59" s="31" t="s">
        <v>3914</v>
      </c>
      <c r="T59" s="92" t="s">
        <v>1121</v>
      </c>
      <c r="U59" s="92" t="s">
        <v>3302</v>
      </c>
      <c r="V59" s="92"/>
      <c r="W59" s="31" t="s">
        <v>3014</v>
      </c>
      <c r="AB59" s="16" t="s">
        <v>2301</v>
      </c>
      <c r="AC59" s="40">
        <v>1777</v>
      </c>
      <c r="AD59" s="13">
        <f t="shared" si="1"/>
        <v>12</v>
      </c>
      <c r="AE59" s="9"/>
      <c r="AI59" s="5"/>
      <c r="AL59" s="9"/>
      <c r="AM59" s="32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</row>
    <row r="60" spans="1:148" ht="15.75">
      <c r="A60" s="124"/>
      <c r="B60" s="13"/>
      <c r="C60" s="125"/>
      <c r="D60" s="32"/>
      <c r="E60" s="152">
        <v>10897522</v>
      </c>
      <c r="F60" s="153"/>
      <c r="G60" s="154" t="s">
        <v>4673</v>
      </c>
      <c r="H60" s="154" t="s">
        <v>2911</v>
      </c>
      <c r="I60" s="154" t="s">
        <v>921</v>
      </c>
      <c r="J60" s="155">
        <v>216823</v>
      </c>
      <c r="K60" s="153"/>
      <c r="L60" s="153"/>
      <c r="M60" s="155" t="s">
        <v>3920</v>
      </c>
      <c r="N60" s="158">
        <v>34</v>
      </c>
      <c r="O60" s="159">
        <v>3.32</v>
      </c>
      <c r="P60" s="157">
        <v>41320</v>
      </c>
      <c r="Q60" s="157">
        <v>41611</v>
      </c>
      <c r="R60" s="155" t="s">
        <v>4460</v>
      </c>
      <c r="S60" s="155" t="s">
        <v>126</v>
      </c>
      <c r="T60" s="155" t="s">
        <v>1970</v>
      </c>
      <c r="U60" s="92" t="s">
        <v>3302</v>
      </c>
      <c r="V60" s="92"/>
      <c r="W60" s="156" t="s">
        <v>4698</v>
      </c>
      <c r="AB60" s="16" t="s">
        <v>3737</v>
      </c>
      <c r="AC60" s="31">
        <v>1171</v>
      </c>
      <c r="AD60" s="13">
        <f t="shared" si="1"/>
        <v>8</v>
      </c>
      <c r="AE60" s="9"/>
      <c r="AI60" s="5"/>
      <c r="AL60" s="9"/>
      <c r="AM60" s="32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</row>
    <row r="61" spans="2:148" ht="15.75">
      <c r="B61" s="13"/>
      <c r="C61" s="31"/>
      <c r="D61" s="32"/>
      <c r="E61" s="124">
        <v>10691630</v>
      </c>
      <c r="F61" s="13"/>
      <c r="G61" s="125" t="s">
        <v>1150</v>
      </c>
      <c r="H61" s="125" t="s">
        <v>2911</v>
      </c>
      <c r="I61" s="125" t="s">
        <v>1151</v>
      </c>
      <c r="J61" s="126">
        <v>216823</v>
      </c>
      <c r="K61" s="125"/>
      <c r="M61" s="126" t="s">
        <v>3920</v>
      </c>
      <c r="N61" s="126">
        <v>34</v>
      </c>
      <c r="O61" s="129">
        <v>3.32</v>
      </c>
      <c r="P61" s="57">
        <v>40886</v>
      </c>
      <c r="Q61" s="13"/>
      <c r="R61" s="126" t="s">
        <v>4218</v>
      </c>
      <c r="S61" s="126" t="s">
        <v>126</v>
      </c>
      <c r="T61" s="126" t="s">
        <v>1970</v>
      </c>
      <c r="U61" s="126" t="s">
        <v>554</v>
      </c>
      <c r="V61" s="126"/>
      <c r="W61" s="31" t="s">
        <v>656</v>
      </c>
      <c r="AB61" s="16" t="s">
        <v>2008</v>
      </c>
      <c r="AC61" s="31">
        <v>903</v>
      </c>
      <c r="AD61" s="13">
        <f t="shared" si="1"/>
        <v>12</v>
      </c>
      <c r="AE61" s="9"/>
      <c r="AI61" s="5"/>
      <c r="AL61" s="9"/>
      <c r="AM61" s="32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</row>
    <row r="62" spans="2:148" ht="15.75">
      <c r="B62" s="13"/>
      <c r="C62" s="31"/>
      <c r="D62" s="32"/>
      <c r="E62" s="32">
        <v>10321968</v>
      </c>
      <c r="F62" s="13"/>
      <c r="G62" s="13" t="s">
        <v>1348</v>
      </c>
      <c r="H62" s="13" t="s">
        <v>1346</v>
      </c>
      <c r="I62" s="13" t="s">
        <v>1347</v>
      </c>
      <c r="J62" s="31">
        <v>628892</v>
      </c>
      <c r="K62" s="13"/>
      <c r="M62" s="31" t="s">
        <v>532</v>
      </c>
      <c r="N62" s="31">
        <v>5</v>
      </c>
      <c r="O62" s="51">
        <v>0.17</v>
      </c>
      <c r="P62" s="57">
        <v>40030</v>
      </c>
      <c r="Q62" s="57">
        <v>40210</v>
      </c>
      <c r="R62" s="31" t="s">
        <v>1655</v>
      </c>
      <c r="S62" s="31" t="s">
        <v>1300</v>
      </c>
      <c r="T62" s="31" t="s">
        <v>1301</v>
      </c>
      <c r="U62" s="92" t="s">
        <v>3302</v>
      </c>
      <c r="V62" s="92"/>
      <c r="W62" s="31" t="s">
        <v>3352</v>
      </c>
      <c r="AB62" s="16" t="s">
        <v>2007</v>
      </c>
      <c r="AC62" s="31">
        <v>1675</v>
      </c>
      <c r="AD62" s="13">
        <f t="shared" si="1"/>
        <v>11</v>
      </c>
      <c r="AE62" s="9"/>
      <c r="AI62" s="5"/>
      <c r="AL62" s="9"/>
      <c r="AM62" s="32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</row>
    <row r="63" spans="2:148" ht="15.75">
      <c r="B63" s="13"/>
      <c r="C63" s="31"/>
      <c r="D63" s="32"/>
      <c r="E63" s="124" t="s">
        <v>6009</v>
      </c>
      <c r="F63" s="13"/>
      <c r="G63" s="202" t="s">
        <v>5951</v>
      </c>
      <c r="H63" s="125" t="s">
        <v>6007</v>
      </c>
      <c r="I63" s="125" t="s">
        <v>5475</v>
      </c>
      <c r="J63" s="126">
        <v>879584</v>
      </c>
      <c r="K63" s="13"/>
      <c r="M63" s="126" t="s">
        <v>534</v>
      </c>
      <c r="N63" s="126">
        <v>18</v>
      </c>
      <c r="O63" s="129">
        <v>0.99</v>
      </c>
      <c r="P63" s="127">
        <v>42251</v>
      </c>
      <c r="Q63" s="13"/>
      <c r="R63" s="126" t="s">
        <v>4460</v>
      </c>
      <c r="S63" s="126" t="s">
        <v>5520</v>
      </c>
      <c r="T63" s="126" t="s">
        <v>4674</v>
      </c>
      <c r="U63" s="126" t="s">
        <v>5504</v>
      </c>
      <c r="V63" s="126"/>
      <c r="W63" s="31" t="s">
        <v>5551</v>
      </c>
      <c r="AB63" s="16" t="s">
        <v>470</v>
      </c>
      <c r="AC63" s="40">
        <v>379</v>
      </c>
      <c r="AD63" s="13">
        <f t="shared" si="1"/>
        <v>7</v>
      </c>
      <c r="AE63" s="9"/>
      <c r="AF63" s="9"/>
      <c r="AG63" s="6"/>
      <c r="AH63" s="9"/>
      <c r="AI63" s="5"/>
      <c r="AL63" s="9"/>
      <c r="AM63" s="32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</row>
    <row r="64" spans="2:148" ht="15.75">
      <c r="B64" s="13"/>
      <c r="C64" s="31"/>
      <c r="D64" s="32"/>
      <c r="E64" s="124">
        <v>11328407</v>
      </c>
      <c r="F64" s="13"/>
      <c r="G64" s="125" t="s">
        <v>5390</v>
      </c>
      <c r="H64" s="125" t="s">
        <v>5391</v>
      </c>
      <c r="I64" s="125" t="s">
        <v>5389</v>
      </c>
      <c r="J64" s="126">
        <v>142160</v>
      </c>
      <c r="K64" s="13"/>
      <c r="M64" s="126" t="s">
        <v>539</v>
      </c>
      <c r="N64" s="31">
        <v>53</v>
      </c>
      <c r="O64" s="129">
        <v>2.92</v>
      </c>
      <c r="P64" s="127">
        <v>42107</v>
      </c>
      <c r="Q64" s="127">
        <v>42404</v>
      </c>
      <c r="R64" s="126" t="s">
        <v>5238</v>
      </c>
      <c r="S64" s="126" t="s">
        <v>5427</v>
      </c>
      <c r="T64" s="31" t="s">
        <v>2223</v>
      </c>
      <c r="U64" s="126" t="s">
        <v>906</v>
      </c>
      <c r="V64" s="126"/>
      <c r="W64" s="92" t="s">
        <v>5449</v>
      </c>
      <c r="AB64" s="16" t="s">
        <v>4015</v>
      </c>
      <c r="AC64" s="31">
        <v>351</v>
      </c>
      <c r="AD64" s="13">
        <f t="shared" si="1"/>
        <v>4</v>
      </c>
      <c r="AE64" s="9"/>
      <c r="AF64" s="9"/>
      <c r="AG64" s="6"/>
      <c r="AH64" s="9"/>
      <c r="AI64" s="5"/>
      <c r="AL64" s="9"/>
      <c r="AM64" s="32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</row>
    <row r="65" spans="1:148" ht="15.75">
      <c r="A65" s="124"/>
      <c r="B65" s="31"/>
      <c r="D65" s="32"/>
      <c r="E65" s="32">
        <v>10072746</v>
      </c>
      <c r="G65" s="13" t="s">
        <v>3648</v>
      </c>
      <c r="H65" s="13" t="s">
        <v>3366</v>
      </c>
      <c r="I65" s="13" t="s">
        <v>3367</v>
      </c>
      <c r="L65" s="34"/>
      <c r="M65" s="31" t="s">
        <v>539</v>
      </c>
      <c r="N65" s="91">
        <v>11</v>
      </c>
      <c r="O65" s="98">
        <v>1.1</v>
      </c>
      <c r="P65" s="57">
        <v>39343</v>
      </c>
      <c r="Q65" s="13"/>
      <c r="R65" s="31" t="s">
        <v>1286</v>
      </c>
      <c r="S65" s="92" t="s">
        <v>1109</v>
      </c>
      <c r="T65" s="31" t="s">
        <v>1110</v>
      </c>
      <c r="U65" s="31" t="s">
        <v>554</v>
      </c>
      <c r="W65" s="92" t="s">
        <v>4069</v>
      </c>
      <c r="AB65" s="16" t="s">
        <v>387</v>
      </c>
      <c r="AC65" s="31">
        <v>360</v>
      </c>
      <c r="AD65" s="13">
        <f t="shared" si="1"/>
        <v>2</v>
      </c>
      <c r="AE65" s="9"/>
      <c r="AF65" s="9"/>
      <c r="AG65" s="6"/>
      <c r="AH65" s="9"/>
      <c r="AI65" s="5"/>
      <c r="AL65" s="9"/>
      <c r="AM65" s="32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</row>
    <row r="66" spans="2:148" ht="15.75">
      <c r="B66" s="13"/>
      <c r="C66" s="31"/>
      <c r="D66" s="32"/>
      <c r="E66" s="124">
        <v>11113106</v>
      </c>
      <c r="F66" s="13"/>
      <c r="G66" s="125" t="s">
        <v>4939</v>
      </c>
      <c r="H66" s="125" t="s">
        <v>4937</v>
      </c>
      <c r="I66" s="125" t="s">
        <v>4938</v>
      </c>
      <c r="J66" s="126">
        <v>5091861</v>
      </c>
      <c r="K66" s="13"/>
      <c r="M66" s="31">
        <v>78704</v>
      </c>
      <c r="N66" s="31">
        <v>20</v>
      </c>
      <c r="O66" s="51">
        <v>0.304</v>
      </c>
      <c r="P66" s="127">
        <v>41726</v>
      </c>
      <c r="Q66" s="127">
        <v>42060</v>
      </c>
      <c r="R66" s="31" t="s">
        <v>1871</v>
      </c>
      <c r="S66" s="126" t="s">
        <v>4968</v>
      </c>
      <c r="T66" s="126" t="s">
        <v>4674</v>
      </c>
      <c r="U66" s="92" t="s">
        <v>177</v>
      </c>
      <c r="V66" s="92"/>
      <c r="W66" s="31" t="s">
        <v>4990</v>
      </c>
      <c r="AB66" s="16" t="s">
        <v>2647</v>
      </c>
      <c r="AC66" s="31">
        <v>593</v>
      </c>
      <c r="AD66" s="13">
        <f t="shared" si="1"/>
        <v>7</v>
      </c>
      <c r="AE66" s="9"/>
      <c r="AF66" s="9"/>
      <c r="AG66" s="6"/>
      <c r="AH66" s="9"/>
      <c r="AI66" s="5"/>
      <c r="AL66" s="9"/>
      <c r="AM66" s="32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</row>
    <row r="67" spans="1:148" ht="15.75">
      <c r="A67" s="189"/>
      <c r="B67" s="13"/>
      <c r="C67" s="188"/>
      <c r="D67" s="32"/>
      <c r="E67" s="124">
        <v>11294791</v>
      </c>
      <c r="F67" s="13"/>
      <c r="G67" s="125" t="s">
        <v>5296</v>
      </c>
      <c r="H67" s="125" t="s">
        <v>5298</v>
      </c>
      <c r="I67" s="125" t="s">
        <v>5297</v>
      </c>
      <c r="J67" s="125">
        <v>5124169</v>
      </c>
      <c r="K67" s="13"/>
      <c r="M67" s="126" t="s">
        <v>534</v>
      </c>
      <c r="N67" s="31">
        <v>12</v>
      </c>
      <c r="O67" s="129">
        <v>0.53</v>
      </c>
      <c r="P67" s="127">
        <v>42052</v>
      </c>
      <c r="Q67" s="127">
        <v>42289</v>
      </c>
      <c r="R67" s="31" t="s">
        <v>4073</v>
      </c>
      <c r="S67" s="126" t="s">
        <v>5343</v>
      </c>
      <c r="T67" s="126" t="s">
        <v>5344</v>
      </c>
      <c r="U67" s="92" t="s">
        <v>3302</v>
      </c>
      <c r="V67" s="92"/>
      <c r="W67" s="31" t="s">
        <v>5373</v>
      </c>
      <c r="AB67" s="16" t="s">
        <v>2863</v>
      </c>
      <c r="AC67" s="31">
        <v>872</v>
      </c>
      <c r="AD67" s="13">
        <f t="shared" si="1"/>
        <v>8</v>
      </c>
      <c r="AE67" s="9"/>
      <c r="AF67" s="9"/>
      <c r="AG67" s="6"/>
      <c r="AH67" s="9"/>
      <c r="AI67" s="5"/>
      <c r="AL67" s="9"/>
      <c r="AM67" s="32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</row>
    <row r="68" spans="1:148" ht="15.75">
      <c r="A68" s="58"/>
      <c r="B68" s="31"/>
      <c r="D68" s="32"/>
      <c r="E68" s="253">
        <v>11664422</v>
      </c>
      <c r="F68" s="215"/>
      <c r="G68" s="254" t="s">
        <v>6090</v>
      </c>
      <c r="H68" s="254" t="s">
        <v>6091</v>
      </c>
      <c r="I68" s="254" t="s">
        <v>6092</v>
      </c>
      <c r="J68" s="254">
        <v>674426</v>
      </c>
      <c r="K68" s="215"/>
      <c r="L68" s="215"/>
      <c r="M68" s="255" t="s">
        <v>2904</v>
      </c>
      <c r="N68" s="220">
        <v>7</v>
      </c>
      <c r="O68" s="255" t="s">
        <v>6093</v>
      </c>
      <c r="P68" s="256">
        <v>42762</v>
      </c>
      <c r="Q68" s="215"/>
      <c r="R68" s="255" t="s">
        <v>5238</v>
      </c>
      <c r="S68" s="255" t="s">
        <v>6094</v>
      </c>
      <c r="T68" s="255" t="s">
        <v>218</v>
      </c>
      <c r="U68" s="255" t="s">
        <v>907</v>
      </c>
      <c r="W68" s="156" t="s">
        <v>6159</v>
      </c>
      <c r="AB68" s="16" t="s">
        <v>3988</v>
      </c>
      <c r="AC68" s="31">
        <v>422</v>
      </c>
      <c r="AD68" s="13">
        <f t="shared" si="1"/>
        <v>8</v>
      </c>
      <c r="AE68" s="9"/>
      <c r="AF68" s="9"/>
      <c r="AG68" s="6"/>
      <c r="AH68" s="9"/>
      <c r="AI68" s="5"/>
      <c r="AL68" s="9"/>
      <c r="AM68" s="32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</row>
    <row r="69" spans="2:148" ht="15.75">
      <c r="B69" s="13"/>
      <c r="C69" s="31"/>
      <c r="D69" s="32"/>
      <c r="E69" s="58">
        <v>10563338</v>
      </c>
      <c r="G69" s="55" t="s">
        <v>4086</v>
      </c>
      <c r="H69" s="55" t="s">
        <v>4084</v>
      </c>
      <c r="I69" s="55" t="s">
        <v>4087</v>
      </c>
      <c r="J69" s="91">
        <v>625400</v>
      </c>
      <c r="K69" s="91"/>
      <c r="M69" s="71">
        <v>78701</v>
      </c>
      <c r="N69" s="31">
        <v>277</v>
      </c>
      <c r="O69" s="51">
        <v>1.385</v>
      </c>
      <c r="P69" s="57">
        <v>40624</v>
      </c>
      <c r="Q69" s="57">
        <v>40785</v>
      </c>
      <c r="R69" s="31" t="s">
        <v>2126</v>
      </c>
      <c r="S69" s="31" t="s">
        <v>4085</v>
      </c>
      <c r="T69" s="84" t="s">
        <v>2223</v>
      </c>
      <c r="U69" s="92" t="s">
        <v>3302</v>
      </c>
      <c r="V69" s="92"/>
      <c r="W69" s="92" t="s">
        <v>2556</v>
      </c>
      <c r="AB69" s="16" t="s">
        <v>589</v>
      </c>
      <c r="AC69" s="31">
        <v>1276</v>
      </c>
      <c r="AD69" s="13">
        <f t="shared" si="1"/>
        <v>15</v>
      </c>
      <c r="AE69" s="9"/>
      <c r="AF69" s="9"/>
      <c r="AG69" s="6"/>
      <c r="AH69" s="9"/>
      <c r="AI69" s="5"/>
      <c r="AL69" s="9"/>
      <c r="AM69" s="32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</row>
    <row r="70" spans="2:148" ht="15.75">
      <c r="B70" s="13"/>
      <c r="C70" s="31"/>
      <c r="D70" s="32"/>
      <c r="E70" s="124">
        <v>11611043</v>
      </c>
      <c r="F70" s="13"/>
      <c r="G70" s="202" t="s">
        <v>5953</v>
      </c>
      <c r="H70" s="202" t="s">
        <v>6011</v>
      </c>
      <c r="I70" s="202" t="s">
        <v>5952</v>
      </c>
      <c r="J70" s="202">
        <v>287631</v>
      </c>
      <c r="K70" s="13"/>
      <c r="M70" s="209" t="s">
        <v>3633</v>
      </c>
      <c r="N70" s="210">
        <v>300</v>
      </c>
      <c r="O70" s="211">
        <v>0.41</v>
      </c>
      <c r="P70" s="212">
        <v>42648</v>
      </c>
      <c r="Q70" s="202"/>
      <c r="R70" s="126" t="s">
        <v>4460</v>
      </c>
      <c r="S70" s="209" t="s">
        <v>6010</v>
      </c>
      <c r="T70" s="209" t="s">
        <v>2223</v>
      </c>
      <c r="U70" s="209" t="s">
        <v>907</v>
      </c>
      <c r="V70" s="209"/>
      <c r="W70" s="31" t="s">
        <v>6048</v>
      </c>
      <c r="AB70" s="16" t="s">
        <v>2447</v>
      </c>
      <c r="AC70" s="31">
        <v>1868</v>
      </c>
      <c r="AD70" s="13">
        <f t="shared" si="1"/>
        <v>15</v>
      </c>
      <c r="AE70" s="9"/>
      <c r="AF70" s="9"/>
      <c r="AG70" s="6"/>
      <c r="AH70" s="9"/>
      <c r="AI70" s="5"/>
      <c r="AL70" s="9"/>
      <c r="AM70" s="32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</row>
    <row r="71" spans="2:148" ht="15.75">
      <c r="B71" s="13"/>
      <c r="C71" s="31"/>
      <c r="D71" s="32"/>
      <c r="E71" s="124" t="s">
        <v>6059</v>
      </c>
      <c r="F71" s="13"/>
      <c r="G71" s="188" t="s">
        <v>6052</v>
      </c>
      <c r="H71" s="125" t="s">
        <v>6060</v>
      </c>
      <c r="I71" s="125" t="s">
        <v>4645</v>
      </c>
      <c r="J71" s="126">
        <v>335096</v>
      </c>
      <c r="K71" s="13"/>
      <c r="M71" s="126" t="s">
        <v>539</v>
      </c>
      <c r="N71" s="4">
        <v>17</v>
      </c>
      <c r="O71" s="129">
        <v>1.44</v>
      </c>
      <c r="P71" s="127">
        <v>41351</v>
      </c>
      <c r="Q71" s="151" t="s">
        <v>4986</v>
      </c>
      <c r="R71" s="126" t="s">
        <v>259</v>
      </c>
      <c r="S71" s="126" t="s">
        <v>4628</v>
      </c>
      <c r="T71" s="126" t="s">
        <v>119</v>
      </c>
      <c r="U71" s="31" t="s">
        <v>906</v>
      </c>
      <c r="W71" s="31" t="s">
        <v>4698</v>
      </c>
      <c r="AB71" s="16" t="s">
        <v>3014</v>
      </c>
      <c r="AC71" s="31">
        <v>1822</v>
      </c>
      <c r="AD71" s="13">
        <f t="shared" si="1"/>
        <v>14</v>
      </c>
      <c r="AE71" s="9"/>
      <c r="AF71" s="9"/>
      <c r="AG71" s="6"/>
      <c r="AH71" s="9"/>
      <c r="AI71" s="5"/>
      <c r="AL71" s="9"/>
      <c r="AM71" s="32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</row>
    <row r="72" spans="1:148" ht="15.75">
      <c r="A72" s="188"/>
      <c r="B72" s="188"/>
      <c r="D72" s="32"/>
      <c r="E72" s="32" t="s">
        <v>2052</v>
      </c>
      <c r="G72" s="13" t="s">
        <v>393</v>
      </c>
      <c r="H72" s="13" t="s">
        <v>2051</v>
      </c>
      <c r="I72" s="13" t="s">
        <v>43</v>
      </c>
      <c r="J72" s="31">
        <v>335096</v>
      </c>
      <c r="M72" s="31">
        <v>78704</v>
      </c>
      <c r="N72" s="31">
        <v>23</v>
      </c>
      <c r="O72" s="51">
        <v>1.45</v>
      </c>
      <c r="P72" s="57">
        <v>39524</v>
      </c>
      <c r="Q72" s="13"/>
      <c r="R72" s="31" t="s">
        <v>4073</v>
      </c>
      <c r="S72" s="92" t="s">
        <v>2080</v>
      </c>
      <c r="T72" s="31" t="s">
        <v>2081</v>
      </c>
      <c r="U72" s="126" t="s">
        <v>554</v>
      </c>
      <c r="V72" s="126"/>
      <c r="W72" s="31" t="s">
        <v>3886</v>
      </c>
      <c r="AB72" s="16" t="s">
        <v>730</v>
      </c>
      <c r="AC72" s="31">
        <v>4131</v>
      </c>
      <c r="AD72" s="13">
        <f t="shared" si="1"/>
        <v>29</v>
      </c>
      <c r="AE72" s="9"/>
      <c r="AF72" s="9"/>
      <c r="AG72" s="6"/>
      <c r="AH72" s="9"/>
      <c r="AI72" s="5"/>
      <c r="AL72" s="9"/>
      <c r="AM72" s="32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</row>
    <row r="73" spans="1:148" ht="15.75">
      <c r="A73" s="124"/>
      <c r="B73" s="13"/>
      <c r="C73" s="125"/>
      <c r="D73" s="32"/>
      <c r="E73" s="124">
        <v>11413820</v>
      </c>
      <c r="F73" s="13"/>
      <c r="G73" s="125" t="s">
        <v>5479</v>
      </c>
      <c r="H73" s="125" t="s">
        <v>5480</v>
      </c>
      <c r="I73" s="125" t="s">
        <v>5478</v>
      </c>
      <c r="J73" s="126">
        <v>904916</v>
      </c>
      <c r="K73" s="13"/>
      <c r="M73" s="126" t="s">
        <v>539</v>
      </c>
      <c r="N73" s="126">
        <v>43</v>
      </c>
      <c r="O73" s="129">
        <v>1.905</v>
      </c>
      <c r="P73" s="127">
        <v>42257</v>
      </c>
      <c r="Q73" s="13"/>
      <c r="R73" s="126" t="s">
        <v>5238</v>
      </c>
      <c r="S73" s="126" t="s">
        <v>4796</v>
      </c>
      <c r="T73" s="126" t="s">
        <v>1859</v>
      </c>
      <c r="U73" s="126" t="s">
        <v>554</v>
      </c>
      <c r="V73" s="126"/>
      <c r="W73" s="31" t="s">
        <v>5551</v>
      </c>
      <c r="AB73" s="16" t="s">
        <v>3598</v>
      </c>
      <c r="AC73" s="31">
        <v>1955</v>
      </c>
      <c r="AD73" s="13">
        <f t="shared" si="1"/>
        <v>12</v>
      </c>
      <c r="AE73" s="9"/>
      <c r="AF73" s="9"/>
      <c r="AG73" s="6"/>
      <c r="AH73" s="9"/>
      <c r="AI73" s="5"/>
      <c r="AL73" s="9"/>
      <c r="AM73" s="32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</row>
    <row r="74" spans="1:148" ht="15.75">
      <c r="A74" s="124"/>
      <c r="B74" s="13"/>
      <c r="C74" s="125"/>
      <c r="D74" s="32"/>
      <c r="E74" s="124">
        <v>10861677</v>
      </c>
      <c r="F74" s="13"/>
      <c r="G74" s="125" t="s">
        <v>4544</v>
      </c>
      <c r="H74" s="125" t="s">
        <v>5595</v>
      </c>
      <c r="I74" s="125" t="s">
        <v>4543</v>
      </c>
      <c r="J74" s="126">
        <v>249896</v>
      </c>
      <c r="K74" s="13"/>
      <c r="M74" s="126" t="s">
        <v>539</v>
      </c>
      <c r="N74" s="31">
        <v>215</v>
      </c>
      <c r="O74" s="129">
        <v>1.5327</v>
      </c>
      <c r="P74" s="127">
        <v>41234</v>
      </c>
      <c r="Q74" s="127">
        <v>41463</v>
      </c>
      <c r="R74" s="31" t="s">
        <v>1871</v>
      </c>
      <c r="S74" s="126" t="s">
        <v>4592</v>
      </c>
      <c r="T74" s="126" t="s">
        <v>2223</v>
      </c>
      <c r="U74" s="31" t="s">
        <v>3302</v>
      </c>
      <c r="W74" s="31" t="s">
        <v>4629</v>
      </c>
      <c r="AB74" s="16" t="s">
        <v>1948</v>
      </c>
      <c r="AC74" s="31">
        <v>2923</v>
      </c>
      <c r="AD74" s="13">
        <f t="shared" si="1"/>
        <v>20</v>
      </c>
      <c r="AE74" s="9"/>
      <c r="AF74" s="9"/>
      <c r="AG74" s="6"/>
      <c r="AH74" s="9"/>
      <c r="AI74" s="5"/>
      <c r="AL74" s="9"/>
      <c r="AM74" s="32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</row>
    <row r="75" spans="2:148" ht="15.75">
      <c r="B75" s="13"/>
      <c r="C75" s="31"/>
      <c r="D75" s="32"/>
      <c r="E75" s="58">
        <v>289762</v>
      </c>
      <c r="G75" s="54" t="s">
        <v>810</v>
      </c>
      <c r="H75" s="54" t="s">
        <v>8</v>
      </c>
      <c r="I75" s="54" t="s">
        <v>811</v>
      </c>
      <c r="J75" s="91"/>
      <c r="K75" s="91"/>
      <c r="L75" s="54" t="s">
        <v>811</v>
      </c>
      <c r="M75" s="31">
        <v>78734</v>
      </c>
      <c r="N75" s="91">
        <v>18</v>
      </c>
      <c r="O75" s="98">
        <v>4</v>
      </c>
      <c r="P75" s="57">
        <v>38785</v>
      </c>
      <c r="R75" s="31" t="s">
        <v>4073</v>
      </c>
      <c r="S75" s="31" t="s">
        <v>865</v>
      </c>
      <c r="T75" s="84" t="s">
        <v>866</v>
      </c>
      <c r="U75" s="31" t="s">
        <v>554</v>
      </c>
      <c r="W75" s="31" t="s">
        <v>1948</v>
      </c>
      <c r="AB75" s="16" t="s">
        <v>1814</v>
      </c>
      <c r="AC75" s="31">
        <v>2943</v>
      </c>
      <c r="AD75" s="13">
        <f t="shared" si="1"/>
        <v>28</v>
      </c>
      <c r="AE75" s="9"/>
      <c r="AF75" s="9"/>
      <c r="AG75" s="6"/>
      <c r="AH75" s="9"/>
      <c r="AI75" s="5"/>
      <c r="AL75" s="9"/>
      <c r="AM75" s="32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</row>
    <row r="76" spans="1:148" ht="15.75">
      <c r="A76" s="58"/>
      <c r="B76" s="31"/>
      <c r="C76" s="91"/>
      <c r="D76" s="32"/>
      <c r="E76" s="124" t="s">
        <v>5834</v>
      </c>
      <c r="F76" s="13"/>
      <c r="G76" s="125" t="s">
        <v>5826</v>
      </c>
      <c r="H76" s="125" t="s">
        <v>5835</v>
      </c>
      <c r="I76" s="125" t="s">
        <v>5458</v>
      </c>
      <c r="J76" s="126">
        <v>879344</v>
      </c>
      <c r="K76" s="13"/>
      <c r="M76" s="126" t="s">
        <v>3633</v>
      </c>
      <c r="N76" s="126">
        <v>239</v>
      </c>
      <c r="O76" s="129">
        <v>0.41</v>
      </c>
      <c r="P76" s="127">
        <v>42223</v>
      </c>
      <c r="Q76" s="13"/>
      <c r="R76" s="126" t="s">
        <v>1871</v>
      </c>
      <c r="S76" s="126" t="s">
        <v>5511</v>
      </c>
      <c r="T76" s="126" t="s">
        <v>4674</v>
      </c>
      <c r="U76" s="126" t="s">
        <v>6038</v>
      </c>
      <c r="V76" s="126"/>
      <c r="W76" s="31" t="s">
        <v>5551</v>
      </c>
      <c r="AB76" s="16" t="s">
        <v>769</v>
      </c>
      <c r="AC76" s="31">
        <v>2399</v>
      </c>
      <c r="AD76" s="13">
        <f t="shared" si="1"/>
        <v>17</v>
      </c>
      <c r="AE76" s="9"/>
      <c r="AF76" s="9"/>
      <c r="AG76" s="6"/>
      <c r="AH76" s="9"/>
      <c r="AI76" s="5"/>
      <c r="AL76" s="9"/>
      <c r="AM76" s="32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</row>
    <row r="77" spans="1:148" ht="15.75">
      <c r="A77" s="124"/>
      <c r="B77" s="13"/>
      <c r="C77" s="125"/>
      <c r="D77" s="32"/>
      <c r="E77" s="124">
        <v>10711747</v>
      </c>
      <c r="F77" s="13"/>
      <c r="G77" s="125" t="s">
        <v>1833</v>
      </c>
      <c r="H77" s="125" t="s">
        <v>4802</v>
      </c>
      <c r="I77" s="125" t="s">
        <v>1834</v>
      </c>
      <c r="J77" s="126">
        <v>362546</v>
      </c>
      <c r="K77" s="125"/>
      <c r="M77" s="126" t="s">
        <v>534</v>
      </c>
      <c r="N77" s="31">
        <v>27</v>
      </c>
      <c r="O77" s="129">
        <v>0.33</v>
      </c>
      <c r="P77" s="127">
        <v>40938</v>
      </c>
      <c r="Q77" s="127">
        <v>41340</v>
      </c>
      <c r="R77" s="126" t="s">
        <v>259</v>
      </c>
      <c r="S77" s="126" t="s">
        <v>3680</v>
      </c>
      <c r="T77" s="126" t="s">
        <v>1861</v>
      </c>
      <c r="U77" s="31" t="s">
        <v>3302</v>
      </c>
      <c r="W77" s="31" t="s">
        <v>4388</v>
      </c>
      <c r="AB77" s="16" t="s">
        <v>4322</v>
      </c>
      <c r="AC77" s="31">
        <v>3006</v>
      </c>
      <c r="AD77" s="13">
        <f t="shared" si="1"/>
        <v>25</v>
      </c>
      <c r="AE77" s="9"/>
      <c r="AF77" s="9"/>
      <c r="AG77" s="6"/>
      <c r="AH77" s="9"/>
      <c r="AI77" s="5"/>
      <c r="AL77" s="9"/>
      <c r="AM77" s="32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</row>
    <row r="78" spans="2:148" ht="15.75">
      <c r="B78" s="13"/>
      <c r="C78" s="31"/>
      <c r="D78" s="32"/>
      <c r="E78" s="152" t="s">
        <v>4961</v>
      </c>
      <c r="F78" s="153"/>
      <c r="G78" s="154" t="s">
        <v>4923</v>
      </c>
      <c r="H78" s="154" t="s">
        <v>4962</v>
      </c>
      <c r="I78" s="154" t="s">
        <v>4644</v>
      </c>
      <c r="J78" s="155">
        <v>3347187</v>
      </c>
      <c r="K78" s="153"/>
      <c r="L78" s="153"/>
      <c r="M78" s="155" t="s">
        <v>539</v>
      </c>
      <c r="N78" s="158">
        <v>4</v>
      </c>
      <c r="O78" s="159">
        <v>0.45</v>
      </c>
      <c r="P78" s="157">
        <v>41333</v>
      </c>
      <c r="Q78" s="157">
        <v>41899</v>
      </c>
      <c r="R78" s="155" t="s">
        <v>1871</v>
      </c>
      <c r="S78" s="155" t="s">
        <v>517</v>
      </c>
      <c r="T78" s="155" t="s">
        <v>516</v>
      </c>
      <c r="U78" s="156" t="s">
        <v>906</v>
      </c>
      <c r="V78" s="156"/>
      <c r="W78" s="156" t="s">
        <v>4698</v>
      </c>
      <c r="AB78" s="16" t="s">
        <v>2259</v>
      </c>
      <c r="AC78" s="60">
        <f aca="true" t="shared" si="2" ref="AC78:AC118">SUMIF(W$18:W$1249,AB78,N$18:N$1249)</f>
        <v>3259</v>
      </c>
      <c r="AD78" s="13">
        <f t="shared" si="1"/>
        <v>32</v>
      </c>
      <c r="AE78" s="9"/>
      <c r="AF78" s="9"/>
      <c r="AG78" s="6"/>
      <c r="AH78" s="9"/>
      <c r="AI78" s="5"/>
      <c r="AL78" s="9"/>
      <c r="AM78" s="32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</row>
    <row r="79" spans="2:148" ht="15.75">
      <c r="B79" s="13"/>
      <c r="C79" s="31"/>
      <c r="D79" s="32"/>
      <c r="E79" s="58">
        <v>10047565</v>
      </c>
      <c r="G79" s="54" t="s">
        <v>1102</v>
      </c>
      <c r="H79" s="54" t="s">
        <v>1098</v>
      </c>
      <c r="I79" s="54" t="s">
        <v>1103</v>
      </c>
      <c r="J79" s="91">
        <v>3301130</v>
      </c>
      <c r="K79" s="91"/>
      <c r="L79" s="54" t="s">
        <v>1103</v>
      </c>
      <c r="M79" s="91">
        <v>78751</v>
      </c>
      <c r="N79" s="91">
        <v>5</v>
      </c>
      <c r="O79" s="98">
        <v>0.283</v>
      </c>
      <c r="P79" s="57">
        <v>39261</v>
      </c>
      <c r="Q79" s="112">
        <v>39492</v>
      </c>
      <c r="R79" s="92" t="s">
        <v>1286</v>
      </c>
      <c r="S79" s="92" t="s">
        <v>1109</v>
      </c>
      <c r="T79" s="31" t="s">
        <v>1110</v>
      </c>
      <c r="U79" s="31" t="s">
        <v>3302</v>
      </c>
      <c r="W79" s="92" t="s">
        <v>2258</v>
      </c>
      <c r="AB79" s="16" t="s">
        <v>2258</v>
      </c>
      <c r="AC79" s="60">
        <f t="shared" si="2"/>
        <v>3345</v>
      </c>
      <c r="AD79" s="13">
        <f t="shared" si="1"/>
        <v>23</v>
      </c>
      <c r="AE79" s="9"/>
      <c r="AF79" s="9"/>
      <c r="AG79" s="6"/>
      <c r="AH79" s="9"/>
      <c r="AI79" s="5"/>
      <c r="AL79" s="9"/>
      <c r="AM79" s="32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</row>
    <row r="80" spans="1:148" ht="15.75">
      <c r="A80" s="32"/>
      <c r="B80" s="31"/>
      <c r="C80" s="124"/>
      <c r="D80" s="32"/>
      <c r="E80" s="58">
        <v>242108</v>
      </c>
      <c r="G80" s="54" t="s">
        <v>1409</v>
      </c>
      <c r="H80" s="54" t="s">
        <v>1145</v>
      </c>
      <c r="I80" s="13" t="s">
        <v>786</v>
      </c>
      <c r="L80" s="54" t="s">
        <v>1410</v>
      </c>
      <c r="M80" s="31">
        <v>78751</v>
      </c>
      <c r="N80" s="31">
        <v>10</v>
      </c>
      <c r="O80" s="51">
        <v>0.949</v>
      </c>
      <c r="P80" s="57">
        <v>38280</v>
      </c>
      <c r="Q80" s="57">
        <v>38436</v>
      </c>
      <c r="R80" s="4" t="s">
        <v>596</v>
      </c>
      <c r="S80" s="4" t="s">
        <v>798</v>
      </c>
      <c r="T80" s="4" t="s">
        <v>4072</v>
      </c>
      <c r="U80" s="31" t="s">
        <v>3302</v>
      </c>
      <c r="W80" s="31" t="s">
        <v>589</v>
      </c>
      <c r="AB80" s="16" t="s">
        <v>4069</v>
      </c>
      <c r="AC80" s="60">
        <f t="shared" si="2"/>
        <v>2773</v>
      </c>
      <c r="AD80" s="13">
        <f t="shared" si="1"/>
        <v>22</v>
      </c>
      <c r="AE80" s="9"/>
      <c r="AF80" s="9"/>
      <c r="AG80" s="6"/>
      <c r="AH80" s="9"/>
      <c r="AI80" s="5"/>
      <c r="AL80" s="9"/>
      <c r="AM80" s="32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</row>
    <row r="81" spans="2:148" ht="15.75">
      <c r="B81" s="13"/>
      <c r="C81" s="31"/>
      <c r="D81" s="32"/>
      <c r="E81" s="124">
        <v>11056288</v>
      </c>
      <c r="F81" s="13"/>
      <c r="G81" s="125" t="s">
        <v>4837</v>
      </c>
      <c r="H81" s="125" t="s">
        <v>4835</v>
      </c>
      <c r="I81" s="125" t="s">
        <v>4836</v>
      </c>
      <c r="J81" s="126">
        <v>428084</v>
      </c>
      <c r="K81" s="125"/>
      <c r="M81" s="126" t="s">
        <v>3633</v>
      </c>
      <c r="N81" s="31">
        <v>175</v>
      </c>
      <c r="O81" s="129">
        <v>0.406</v>
      </c>
      <c r="P81" s="127">
        <v>41605</v>
      </c>
      <c r="Q81" s="127">
        <v>41946</v>
      </c>
      <c r="R81" s="31" t="s">
        <v>4073</v>
      </c>
      <c r="S81" s="126" t="s">
        <v>4879</v>
      </c>
      <c r="T81" s="126" t="s">
        <v>2223</v>
      </c>
      <c r="U81" s="92" t="s">
        <v>177</v>
      </c>
      <c r="V81" s="92"/>
      <c r="W81" s="31" t="s">
        <v>4907</v>
      </c>
      <c r="AB81" s="16" t="s">
        <v>2291</v>
      </c>
      <c r="AC81" s="60">
        <f t="shared" si="2"/>
        <v>2767</v>
      </c>
      <c r="AD81" s="13">
        <f t="shared" si="1"/>
        <v>23</v>
      </c>
      <c r="AE81" s="9"/>
      <c r="AF81" s="9"/>
      <c r="AG81" s="6"/>
      <c r="AH81" s="9"/>
      <c r="AI81" s="5"/>
      <c r="AL81" s="9"/>
      <c r="AM81" s="32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</row>
    <row r="82" spans="2:148" ht="15.75">
      <c r="B82" s="13"/>
      <c r="C82" s="31"/>
      <c r="D82" s="32"/>
      <c r="E82" s="124">
        <v>11542968</v>
      </c>
      <c r="F82" s="13"/>
      <c r="G82" s="125" t="s">
        <v>5743</v>
      </c>
      <c r="H82" s="125" t="s">
        <v>5787</v>
      </c>
      <c r="I82" s="125" t="s">
        <v>5742</v>
      </c>
      <c r="J82" s="126">
        <v>428186</v>
      </c>
      <c r="K82" s="13"/>
      <c r="M82" s="126" t="s">
        <v>3633</v>
      </c>
      <c r="N82" s="31">
        <v>172</v>
      </c>
      <c r="O82" s="129">
        <v>0.51</v>
      </c>
      <c r="P82" s="127">
        <v>42524</v>
      </c>
      <c r="Q82" s="13"/>
      <c r="R82" s="31" t="s">
        <v>1028</v>
      </c>
      <c r="S82" s="126" t="s">
        <v>5425</v>
      </c>
      <c r="T82" s="126" t="s">
        <v>2222</v>
      </c>
      <c r="U82" s="126" t="s">
        <v>907</v>
      </c>
      <c r="V82" s="126"/>
      <c r="W82" s="31" t="s">
        <v>5821</v>
      </c>
      <c r="AB82" s="16" t="s">
        <v>3886</v>
      </c>
      <c r="AC82" s="60">
        <f t="shared" si="2"/>
        <v>2224</v>
      </c>
      <c r="AD82" s="13">
        <f aca="true" t="shared" si="3" ref="AD82:AD118">COUNTIF(W$18:W$1249,AB82)</f>
        <v>17</v>
      </c>
      <c r="AE82" s="9"/>
      <c r="AF82" s="9"/>
      <c r="AG82" s="6"/>
      <c r="AH82" s="9"/>
      <c r="AI82" s="5"/>
      <c r="AL82" s="9"/>
      <c r="AM82" s="32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</row>
    <row r="83" spans="2:148" ht="15.75">
      <c r="B83" s="13"/>
      <c r="C83" s="31"/>
      <c r="D83" s="32"/>
      <c r="E83" s="124" t="s">
        <v>5842</v>
      </c>
      <c r="F83" s="13"/>
      <c r="G83" s="125" t="s">
        <v>5841</v>
      </c>
      <c r="H83" s="125" t="s">
        <v>5843</v>
      </c>
      <c r="I83" s="125" t="s">
        <v>5481</v>
      </c>
      <c r="J83" s="126">
        <v>761012</v>
      </c>
      <c r="K83" s="13"/>
      <c r="M83" s="126" t="s">
        <v>4572</v>
      </c>
      <c r="N83" s="126">
        <v>52</v>
      </c>
      <c r="O83" s="129">
        <v>0.334</v>
      </c>
      <c r="P83" s="127">
        <v>42258</v>
      </c>
      <c r="Q83" s="13"/>
      <c r="R83" s="126" t="s">
        <v>5238</v>
      </c>
      <c r="S83" s="126" t="s">
        <v>5428</v>
      </c>
      <c r="T83" s="126" t="s">
        <v>2122</v>
      </c>
      <c r="U83" s="126" t="s">
        <v>5504</v>
      </c>
      <c r="V83" s="126">
        <v>1</v>
      </c>
      <c r="W83" s="31" t="s">
        <v>5551</v>
      </c>
      <c r="AB83" s="16" t="s">
        <v>266</v>
      </c>
      <c r="AC83" s="60">
        <f t="shared" si="2"/>
        <v>3059</v>
      </c>
      <c r="AD83" s="13">
        <f t="shared" si="3"/>
        <v>20</v>
      </c>
      <c r="AE83" s="9"/>
      <c r="AF83" s="9"/>
      <c r="AG83" s="6"/>
      <c r="AH83" s="9"/>
      <c r="AI83" s="5"/>
      <c r="AL83" s="9"/>
      <c r="AM83" s="32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</row>
    <row r="84" spans="1:148" ht="15.75">
      <c r="A84" s="124"/>
      <c r="B84" s="13"/>
      <c r="D84" s="32"/>
      <c r="E84" s="124">
        <v>11293276</v>
      </c>
      <c r="F84" s="13"/>
      <c r="G84" s="125" t="s">
        <v>5293</v>
      </c>
      <c r="H84" s="125" t="s">
        <v>5295</v>
      </c>
      <c r="I84" s="125" t="s">
        <v>5294</v>
      </c>
      <c r="J84" s="125">
        <v>739076</v>
      </c>
      <c r="K84" s="13"/>
      <c r="M84" s="126" t="s">
        <v>3920</v>
      </c>
      <c r="N84" s="31">
        <v>46</v>
      </c>
      <c r="O84" s="129">
        <v>4.26</v>
      </c>
      <c r="P84" s="127">
        <v>42047</v>
      </c>
      <c r="Q84" s="127">
        <v>42457</v>
      </c>
      <c r="R84" s="31" t="s">
        <v>4073</v>
      </c>
      <c r="S84" s="126" t="s">
        <v>5341</v>
      </c>
      <c r="T84" s="126" t="s">
        <v>5342</v>
      </c>
      <c r="U84" s="92" t="s">
        <v>906</v>
      </c>
      <c r="V84" s="92"/>
      <c r="W84" s="31" t="s">
        <v>5373</v>
      </c>
      <c r="AB84" s="16" t="s">
        <v>187</v>
      </c>
      <c r="AC84" s="60">
        <f t="shared" si="2"/>
        <v>1400</v>
      </c>
      <c r="AD84" s="13">
        <f t="shared" si="3"/>
        <v>14</v>
      </c>
      <c r="AE84" s="9"/>
      <c r="AF84" s="9"/>
      <c r="AG84" s="6"/>
      <c r="AH84" s="9"/>
      <c r="AI84" s="5"/>
      <c r="AL84" s="9"/>
      <c r="AM84" s="32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</row>
    <row r="85" spans="2:148" ht="15.75">
      <c r="B85" s="124"/>
      <c r="C85" s="13"/>
      <c r="E85" s="58">
        <v>292312</v>
      </c>
      <c r="G85" s="54" t="s">
        <v>813</v>
      </c>
      <c r="H85" s="54" t="s">
        <v>868</v>
      </c>
      <c r="I85" s="54" t="s">
        <v>1930</v>
      </c>
      <c r="J85" s="91">
        <v>3202397</v>
      </c>
      <c r="K85" s="91"/>
      <c r="L85" s="54" t="s">
        <v>3018</v>
      </c>
      <c r="M85" s="31">
        <v>78705</v>
      </c>
      <c r="N85" s="91">
        <v>100</v>
      </c>
      <c r="O85" s="98">
        <v>0.6187</v>
      </c>
      <c r="P85" s="57">
        <v>38800</v>
      </c>
      <c r="Q85" s="57">
        <v>38901</v>
      </c>
      <c r="R85" s="31" t="s">
        <v>2012</v>
      </c>
      <c r="S85" s="92" t="s">
        <v>858</v>
      </c>
      <c r="T85" s="31" t="s">
        <v>859</v>
      </c>
      <c r="U85" s="31" t="s">
        <v>3302</v>
      </c>
      <c r="W85" s="31" t="s">
        <v>1948</v>
      </c>
      <c r="AB85" s="16" t="s">
        <v>2255</v>
      </c>
      <c r="AC85" s="60">
        <f t="shared" si="2"/>
        <v>1368</v>
      </c>
      <c r="AD85" s="13">
        <f t="shared" si="3"/>
        <v>11</v>
      </c>
      <c r="AE85" s="9"/>
      <c r="AF85" s="9"/>
      <c r="AG85" s="6"/>
      <c r="AH85" s="9"/>
      <c r="AI85" s="5"/>
      <c r="AL85" s="9"/>
      <c r="AM85" s="32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</row>
    <row r="86" spans="2:148" ht="15.75">
      <c r="B86" s="13"/>
      <c r="C86" s="31"/>
      <c r="D86" s="32"/>
      <c r="E86" s="58">
        <v>278840</v>
      </c>
      <c r="G86" s="54" t="s">
        <v>3283</v>
      </c>
      <c r="H86" s="54" t="s">
        <v>1228</v>
      </c>
      <c r="I86" s="54" t="s">
        <v>1228</v>
      </c>
      <c r="J86" s="91">
        <v>219609</v>
      </c>
      <c r="K86" s="91"/>
      <c r="L86" s="54" t="s">
        <v>3284</v>
      </c>
      <c r="M86" s="31">
        <v>78731</v>
      </c>
      <c r="N86" s="40">
        <v>4</v>
      </c>
      <c r="O86" s="98">
        <v>0.39</v>
      </c>
      <c r="P86" s="57">
        <v>38573</v>
      </c>
      <c r="Q86" s="57">
        <v>38691</v>
      </c>
      <c r="R86" s="31" t="s">
        <v>596</v>
      </c>
      <c r="S86" s="31" t="s">
        <v>1953</v>
      </c>
      <c r="T86" s="31" t="s">
        <v>1954</v>
      </c>
      <c r="U86" s="92" t="s">
        <v>3302</v>
      </c>
      <c r="V86" s="92"/>
      <c r="W86" s="31" t="s">
        <v>730</v>
      </c>
      <c r="AB86" s="16" t="s">
        <v>1630</v>
      </c>
      <c r="AC86" s="60">
        <f t="shared" si="2"/>
        <v>374</v>
      </c>
      <c r="AD86" s="13">
        <f t="shared" si="3"/>
        <v>5</v>
      </c>
      <c r="AE86" s="9"/>
      <c r="AF86" s="9"/>
      <c r="AG86" s="6"/>
      <c r="AH86" s="9"/>
      <c r="AI86" s="5"/>
      <c r="AL86" s="9"/>
      <c r="AM86" s="32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</row>
    <row r="87" spans="2:148" ht="15.75">
      <c r="B87" s="13"/>
      <c r="C87" s="31"/>
      <c r="D87" s="32"/>
      <c r="E87" s="58">
        <v>251107</v>
      </c>
      <c r="G87" s="54" t="s">
        <v>377</v>
      </c>
      <c r="H87" s="54" t="s">
        <v>3546</v>
      </c>
      <c r="I87" s="54" t="s">
        <v>3547</v>
      </c>
      <c r="J87" s="91">
        <v>201278</v>
      </c>
      <c r="K87" s="91"/>
      <c r="L87" s="54" t="s">
        <v>2446</v>
      </c>
      <c r="M87" s="71">
        <v>78701</v>
      </c>
      <c r="N87" s="31">
        <v>16</v>
      </c>
      <c r="O87" s="51">
        <v>0.2</v>
      </c>
      <c r="P87" s="57">
        <v>38434</v>
      </c>
      <c r="Q87" s="57">
        <v>38660</v>
      </c>
      <c r="R87" s="31" t="s">
        <v>1149</v>
      </c>
      <c r="S87" s="31" t="s">
        <v>4247</v>
      </c>
      <c r="T87" s="84" t="s">
        <v>1384</v>
      </c>
      <c r="U87" s="31" t="s">
        <v>906</v>
      </c>
      <c r="W87" s="31" t="s">
        <v>2447</v>
      </c>
      <c r="AB87" s="16" t="s">
        <v>1183</v>
      </c>
      <c r="AC87" s="60">
        <f t="shared" si="2"/>
        <v>387</v>
      </c>
      <c r="AD87" s="13">
        <f t="shared" si="3"/>
        <v>3</v>
      </c>
      <c r="AE87" s="9"/>
      <c r="AF87" s="9"/>
      <c r="AG87" s="6"/>
      <c r="AH87" s="9"/>
      <c r="AI87" s="5"/>
      <c r="AL87" s="9"/>
      <c r="AM87" s="32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</row>
    <row r="88" spans="2:148" ht="15.75">
      <c r="B88" s="13"/>
      <c r="C88" s="31"/>
      <c r="D88" s="32"/>
      <c r="E88" s="124">
        <v>11532594</v>
      </c>
      <c r="F88" s="13"/>
      <c r="G88" s="125" t="s">
        <v>5744</v>
      </c>
      <c r="H88" s="125" t="s">
        <v>5786</v>
      </c>
      <c r="I88" s="125" t="s">
        <v>2446</v>
      </c>
      <c r="J88" s="126">
        <v>201278</v>
      </c>
      <c r="K88" s="13"/>
      <c r="M88" s="126" t="s">
        <v>3633</v>
      </c>
      <c r="N88" s="31">
        <v>135</v>
      </c>
      <c r="O88" s="129">
        <v>0.59</v>
      </c>
      <c r="P88" s="127">
        <v>42503</v>
      </c>
      <c r="Q88" s="13"/>
      <c r="R88" s="126" t="s">
        <v>5522</v>
      </c>
      <c r="S88" s="31" t="s">
        <v>5788</v>
      </c>
      <c r="T88" s="126" t="s">
        <v>5745</v>
      </c>
      <c r="U88" s="126" t="s">
        <v>907</v>
      </c>
      <c r="V88" s="126"/>
      <c r="W88" s="31" t="s">
        <v>5821</v>
      </c>
      <c r="AB88" s="16" t="s">
        <v>3352</v>
      </c>
      <c r="AC88" s="60">
        <f t="shared" si="2"/>
        <v>153</v>
      </c>
      <c r="AD88" s="13">
        <f t="shared" si="3"/>
        <v>2</v>
      </c>
      <c r="AE88" s="9"/>
      <c r="AF88" s="9"/>
      <c r="AG88" s="6"/>
      <c r="AH88" s="9"/>
      <c r="AI88" s="5"/>
      <c r="AL88" s="9"/>
      <c r="AM88" s="32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</row>
    <row r="89" spans="2:148" ht="15.75">
      <c r="B89" s="13"/>
      <c r="C89" s="31"/>
      <c r="D89" s="32"/>
      <c r="E89" s="124" t="s">
        <v>5667</v>
      </c>
      <c r="F89" s="13"/>
      <c r="G89" s="125" t="s">
        <v>5640</v>
      </c>
      <c r="H89" s="125" t="s">
        <v>5666</v>
      </c>
      <c r="I89" s="125" t="s">
        <v>5315</v>
      </c>
      <c r="J89" s="125">
        <v>563810</v>
      </c>
      <c r="K89" s="13"/>
      <c r="M89" s="126" t="s">
        <v>534</v>
      </c>
      <c r="N89" s="31">
        <v>12</v>
      </c>
      <c r="O89" s="129">
        <v>0.222</v>
      </c>
      <c r="P89" s="127">
        <v>42058</v>
      </c>
      <c r="R89" s="126" t="s">
        <v>1028</v>
      </c>
      <c r="S89" s="126" t="s">
        <v>5354</v>
      </c>
      <c r="T89" s="126" t="s">
        <v>5355</v>
      </c>
      <c r="U89" s="126" t="s">
        <v>907</v>
      </c>
      <c r="V89" s="126"/>
      <c r="W89" s="31" t="s">
        <v>5373</v>
      </c>
      <c r="AB89" s="16" t="s">
        <v>3541</v>
      </c>
      <c r="AC89" s="60">
        <f t="shared" si="2"/>
        <v>220</v>
      </c>
      <c r="AD89" s="13">
        <f t="shared" si="3"/>
        <v>3</v>
      </c>
      <c r="AE89" s="38"/>
      <c r="AF89" s="9"/>
      <c r="AG89" s="6"/>
      <c r="AH89" s="9"/>
      <c r="AI89" s="5"/>
      <c r="AL89" s="9"/>
      <c r="AM89" s="32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</row>
    <row r="90" spans="4:239" ht="15.75">
      <c r="D90" s="32"/>
      <c r="E90" s="124">
        <v>11002929</v>
      </c>
      <c r="F90" s="13"/>
      <c r="G90" s="125" t="s">
        <v>4754</v>
      </c>
      <c r="H90" s="125" t="s">
        <v>4755</v>
      </c>
      <c r="I90" s="125" t="s">
        <v>4756</v>
      </c>
      <c r="J90" s="126">
        <v>879896</v>
      </c>
      <c r="K90" s="13"/>
      <c r="L90" s="125"/>
      <c r="M90" s="126" t="s">
        <v>534</v>
      </c>
      <c r="N90" s="31">
        <v>186</v>
      </c>
      <c r="O90" s="129">
        <v>1.98</v>
      </c>
      <c r="P90" s="127">
        <v>41506</v>
      </c>
      <c r="Q90" s="193" t="s">
        <v>4974</v>
      </c>
      <c r="R90" s="126" t="s">
        <v>4073</v>
      </c>
      <c r="S90" s="126" t="s">
        <v>2515</v>
      </c>
      <c r="T90" s="126" t="s">
        <v>218</v>
      </c>
      <c r="U90" s="92" t="s">
        <v>3302</v>
      </c>
      <c r="V90" s="92"/>
      <c r="W90" s="31" t="s">
        <v>4801</v>
      </c>
      <c r="AB90" s="16" t="s">
        <v>942</v>
      </c>
      <c r="AC90" s="60">
        <f t="shared" si="2"/>
        <v>187</v>
      </c>
      <c r="AD90" s="13">
        <f t="shared" si="3"/>
        <v>4</v>
      </c>
      <c r="AE90" s="31"/>
      <c r="AF90" s="9"/>
      <c r="AG90" s="6"/>
      <c r="AH90" s="9"/>
      <c r="AI90" s="5"/>
      <c r="AM90" s="32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</row>
    <row r="91" spans="2:239" ht="15.75">
      <c r="B91" s="13"/>
      <c r="C91" s="31"/>
      <c r="D91" s="32"/>
      <c r="E91" s="56" t="s">
        <v>1019</v>
      </c>
      <c r="G91" s="54" t="s">
        <v>806</v>
      </c>
      <c r="H91" s="54" t="s">
        <v>1020</v>
      </c>
      <c r="I91" s="54" t="s">
        <v>721</v>
      </c>
      <c r="J91" s="91">
        <v>428198</v>
      </c>
      <c r="K91" s="91"/>
      <c r="L91" s="54" t="s">
        <v>721</v>
      </c>
      <c r="M91" s="92">
        <v>78701</v>
      </c>
      <c r="N91" s="91">
        <v>159</v>
      </c>
      <c r="O91" s="98">
        <v>0.585</v>
      </c>
      <c r="P91" s="57">
        <v>39196</v>
      </c>
      <c r="Q91" s="13"/>
      <c r="R91" s="92" t="s">
        <v>1547</v>
      </c>
      <c r="S91" s="92" t="s">
        <v>1734</v>
      </c>
      <c r="T91" s="31" t="s">
        <v>1735</v>
      </c>
      <c r="U91" s="126" t="s">
        <v>554</v>
      </c>
      <c r="V91" s="126"/>
      <c r="W91" s="92" t="s">
        <v>2258</v>
      </c>
      <c r="AB91" s="16" t="s">
        <v>2154</v>
      </c>
      <c r="AC91" s="60">
        <f t="shared" si="2"/>
        <v>565</v>
      </c>
      <c r="AD91" s="13">
        <f t="shared" si="3"/>
        <v>4</v>
      </c>
      <c r="AE91" s="31"/>
      <c r="AF91" s="9"/>
      <c r="AG91" s="6"/>
      <c r="AH91" s="9"/>
      <c r="AI91" s="5"/>
      <c r="AM91" s="32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</row>
    <row r="92" spans="2:239" ht="15.75">
      <c r="B92" s="13"/>
      <c r="C92" s="31"/>
      <c r="D92" s="32"/>
      <c r="E92" s="58">
        <v>10040757</v>
      </c>
      <c r="G92" s="54" t="s">
        <v>716</v>
      </c>
      <c r="H92" s="54" t="s">
        <v>2439</v>
      </c>
      <c r="I92" s="54" t="s">
        <v>2440</v>
      </c>
      <c r="J92" s="91"/>
      <c r="K92" s="91"/>
      <c r="L92" s="54" t="s">
        <v>2440</v>
      </c>
      <c r="M92" s="91">
        <v>78702</v>
      </c>
      <c r="N92" s="100">
        <v>20</v>
      </c>
      <c r="O92" s="98">
        <v>0.225</v>
      </c>
      <c r="P92" s="57">
        <v>39240</v>
      </c>
      <c r="Q92" s="13"/>
      <c r="R92" s="92" t="s">
        <v>1286</v>
      </c>
      <c r="S92" s="92" t="s">
        <v>577</v>
      </c>
      <c r="T92" s="31" t="s">
        <v>1136</v>
      </c>
      <c r="U92" s="92" t="s">
        <v>554</v>
      </c>
      <c r="V92" s="92"/>
      <c r="W92" s="92" t="s">
        <v>2258</v>
      </c>
      <c r="AB92" s="16" t="s">
        <v>3842</v>
      </c>
      <c r="AC92" s="60">
        <f t="shared" si="2"/>
        <v>1214</v>
      </c>
      <c r="AD92" s="13">
        <f t="shared" si="3"/>
        <v>8</v>
      </c>
      <c r="AE92" s="9"/>
      <c r="AF92" s="9"/>
      <c r="AG92" s="6"/>
      <c r="AH92" s="9"/>
      <c r="AI92" s="5"/>
      <c r="AM92" s="32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</row>
    <row r="93" spans="2:239" ht="15.75">
      <c r="B93" s="13"/>
      <c r="C93" s="31"/>
      <c r="D93" s="32"/>
      <c r="E93" s="56" t="s">
        <v>121</v>
      </c>
      <c r="G93" s="54" t="s">
        <v>1923</v>
      </c>
      <c r="H93" s="54" t="s">
        <v>3314</v>
      </c>
      <c r="I93" s="32" t="s">
        <v>3315</v>
      </c>
      <c r="J93" s="31">
        <v>625046</v>
      </c>
      <c r="L93" s="54" t="s">
        <v>3316</v>
      </c>
      <c r="M93" s="91">
        <v>78701</v>
      </c>
      <c r="N93" s="91">
        <v>9</v>
      </c>
      <c r="O93" s="98">
        <v>0.25</v>
      </c>
      <c r="P93" s="57">
        <v>38929</v>
      </c>
      <c r="Q93" s="57">
        <v>39232</v>
      </c>
      <c r="R93" s="57" t="s">
        <v>1149</v>
      </c>
      <c r="S93" s="92" t="s">
        <v>3317</v>
      </c>
      <c r="T93" s="92" t="s">
        <v>1322</v>
      </c>
      <c r="U93" s="92" t="s">
        <v>906</v>
      </c>
      <c r="V93" s="92"/>
      <c r="W93" s="31" t="s">
        <v>769</v>
      </c>
      <c r="AB93" s="16" t="s">
        <v>2555</v>
      </c>
      <c r="AC93" s="60">
        <f t="shared" si="2"/>
        <v>416</v>
      </c>
      <c r="AD93" s="13">
        <f t="shared" si="3"/>
        <v>7</v>
      </c>
      <c r="AE93" s="9"/>
      <c r="AF93" s="9"/>
      <c r="AG93" s="6"/>
      <c r="AH93" s="9"/>
      <c r="AI93" s="5"/>
      <c r="AL93" s="9"/>
      <c r="AM93" s="32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</row>
    <row r="94" spans="2:239" ht="15.75">
      <c r="B94" s="13"/>
      <c r="C94" s="31"/>
      <c r="D94" s="32"/>
      <c r="E94" s="253">
        <v>11690362</v>
      </c>
      <c r="F94" s="215"/>
      <c r="G94" s="254" t="s">
        <v>6095</v>
      </c>
      <c r="H94" s="254" t="s">
        <v>6096</v>
      </c>
      <c r="I94" s="254" t="s">
        <v>5648</v>
      </c>
      <c r="J94" s="254">
        <v>310034</v>
      </c>
      <c r="K94" s="215"/>
      <c r="L94" s="215"/>
      <c r="M94" s="255" t="s">
        <v>532</v>
      </c>
      <c r="N94" s="220">
        <v>19</v>
      </c>
      <c r="O94" s="255" t="s">
        <v>6097</v>
      </c>
      <c r="P94" s="256">
        <v>42811</v>
      </c>
      <c r="Q94" s="215"/>
      <c r="R94" s="220" t="s">
        <v>1871</v>
      </c>
      <c r="S94" s="255" t="s">
        <v>5790</v>
      </c>
      <c r="T94" s="255" t="s">
        <v>523</v>
      </c>
      <c r="U94" s="255" t="s">
        <v>907</v>
      </c>
      <c r="W94" s="156" t="s">
        <v>6159</v>
      </c>
      <c r="AB94" s="16" t="s">
        <v>2556</v>
      </c>
      <c r="AC94" s="60">
        <f t="shared" si="2"/>
        <v>1878</v>
      </c>
      <c r="AD94" s="13">
        <f t="shared" si="3"/>
        <v>13</v>
      </c>
      <c r="AE94" s="9"/>
      <c r="AF94" s="9"/>
      <c r="AG94" s="6"/>
      <c r="AH94" s="9"/>
      <c r="AI94" s="5"/>
      <c r="AL94" s="9"/>
      <c r="AM94" s="32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</row>
    <row r="95" spans="2:148" ht="15.75">
      <c r="B95" s="13"/>
      <c r="C95" s="31"/>
      <c r="D95" s="32"/>
      <c r="E95" s="32">
        <v>10120814</v>
      </c>
      <c r="G95" s="13" t="s">
        <v>612</v>
      </c>
      <c r="H95" s="13" t="s">
        <v>613</v>
      </c>
      <c r="I95" s="13" t="s">
        <v>614</v>
      </c>
      <c r="J95" s="31">
        <v>92186</v>
      </c>
      <c r="M95" s="31">
        <v>78701</v>
      </c>
      <c r="N95" s="31">
        <v>4</v>
      </c>
      <c r="O95" s="51">
        <v>0.85</v>
      </c>
      <c r="P95" s="57">
        <v>39510</v>
      </c>
      <c r="Q95" s="13"/>
      <c r="R95" s="92" t="s">
        <v>1655</v>
      </c>
      <c r="S95" s="92" t="s">
        <v>3361</v>
      </c>
      <c r="T95" s="31" t="s">
        <v>3362</v>
      </c>
      <c r="U95" s="31" t="s">
        <v>554</v>
      </c>
      <c r="W95" s="31" t="s">
        <v>3886</v>
      </c>
      <c r="AB95" s="16" t="s">
        <v>3127</v>
      </c>
      <c r="AC95" s="60">
        <f t="shared" si="2"/>
        <v>2459</v>
      </c>
      <c r="AD95" s="13">
        <f t="shared" si="3"/>
        <v>15</v>
      </c>
      <c r="AE95" s="9"/>
      <c r="AF95" s="9"/>
      <c r="AG95" s="6"/>
      <c r="AH95" s="9"/>
      <c r="AI95" s="5"/>
      <c r="AM95" s="32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</row>
    <row r="96" spans="2:148" ht="15.75">
      <c r="B96" s="13"/>
      <c r="C96" s="31"/>
      <c r="D96" s="32"/>
      <c r="E96" s="124" t="s">
        <v>5580</v>
      </c>
      <c r="F96" s="13"/>
      <c r="G96" s="125" t="s">
        <v>5578</v>
      </c>
      <c r="H96" s="125" t="s">
        <v>5579</v>
      </c>
      <c r="I96" s="125" t="s">
        <v>5022</v>
      </c>
      <c r="J96" s="126">
        <v>5095633</v>
      </c>
      <c r="K96" s="13"/>
      <c r="M96" s="126" t="s">
        <v>546</v>
      </c>
      <c r="N96" s="31">
        <v>14</v>
      </c>
      <c r="O96" s="129">
        <v>2.09</v>
      </c>
      <c r="P96" s="127">
        <v>41759</v>
      </c>
      <c r="Q96" s="127">
        <v>42744</v>
      </c>
      <c r="R96" s="31" t="s">
        <v>4073</v>
      </c>
      <c r="S96" s="126" t="s">
        <v>5577</v>
      </c>
      <c r="T96" s="126" t="s">
        <v>4865</v>
      </c>
      <c r="U96" s="126" t="s">
        <v>906</v>
      </c>
      <c r="V96" s="126"/>
      <c r="W96" s="31" t="s">
        <v>5078</v>
      </c>
      <c r="AB96" s="16" t="s">
        <v>3104</v>
      </c>
      <c r="AC96" s="60">
        <f t="shared" si="2"/>
        <v>4175</v>
      </c>
      <c r="AD96" s="13">
        <f t="shared" si="3"/>
        <v>18</v>
      </c>
      <c r="AE96" s="9"/>
      <c r="AF96" s="9"/>
      <c r="AG96" s="6"/>
      <c r="AH96" s="9"/>
      <c r="AI96" s="5"/>
      <c r="AL96" s="9"/>
      <c r="AM96" s="32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</row>
    <row r="97" spans="2:148" ht="15.75">
      <c r="B97" s="13"/>
      <c r="C97" s="31"/>
      <c r="D97" s="32"/>
      <c r="E97" s="124" t="s">
        <v>5247</v>
      </c>
      <c r="F97" s="13"/>
      <c r="G97" s="125" t="s">
        <v>5229</v>
      </c>
      <c r="H97" s="125" t="s">
        <v>5248</v>
      </c>
      <c r="I97" s="125" t="s">
        <v>4819</v>
      </c>
      <c r="J97" s="126">
        <v>5079830</v>
      </c>
      <c r="K97" s="125"/>
      <c r="M97" s="126" t="s">
        <v>3633</v>
      </c>
      <c r="N97" s="31">
        <v>360</v>
      </c>
      <c r="O97" s="129">
        <v>0.92</v>
      </c>
      <c r="P97" s="127">
        <v>41570</v>
      </c>
      <c r="Q97" s="119"/>
      <c r="R97" s="31" t="s">
        <v>259</v>
      </c>
      <c r="S97" s="126" t="s">
        <v>3218</v>
      </c>
      <c r="T97" s="126" t="s">
        <v>4862</v>
      </c>
      <c r="U97" s="92" t="s">
        <v>554</v>
      </c>
      <c r="V97" s="92"/>
      <c r="W97" s="31" t="s">
        <v>4907</v>
      </c>
      <c r="AB97" s="16" t="s">
        <v>656</v>
      </c>
      <c r="AC97" s="60">
        <f t="shared" si="2"/>
        <v>1896</v>
      </c>
      <c r="AD97" s="13">
        <f t="shared" si="3"/>
        <v>10</v>
      </c>
      <c r="AE97" s="9"/>
      <c r="AF97" s="9"/>
      <c r="AG97" s="6"/>
      <c r="AH97" s="9"/>
      <c r="AI97" s="5"/>
      <c r="AL97" s="9"/>
      <c r="AM97" s="32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</row>
    <row r="98" spans="2:148" ht="15.75">
      <c r="B98" s="13"/>
      <c r="C98" s="31"/>
      <c r="D98" s="32"/>
      <c r="E98" s="32">
        <v>209068</v>
      </c>
      <c r="G98" s="13" t="s">
        <v>3122</v>
      </c>
      <c r="H98" s="13" t="s">
        <v>3749</v>
      </c>
      <c r="I98" s="13" t="s">
        <v>1713</v>
      </c>
      <c r="L98" s="13" t="s">
        <v>3092</v>
      </c>
      <c r="M98" s="31">
        <v>78703</v>
      </c>
      <c r="N98" s="31">
        <v>5</v>
      </c>
      <c r="O98" s="51">
        <v>0.32</v>
      </c>
      <c r="P98" s="30">
        <v>37524</v>
      </c>
      <c r="Q98" s="30">
        <v>37690</v>
      </c>
      <c r="R98" s="31" t="s">
        <v>742</v>
      </c>
      <c r="S98" s="31" t="s">
        <v>3123</v>
      </c>
      <c r="T98" s="31" t="s">
        <v>3124</v>
      </c>
      <c r="U98" s="31" t="s">
        <v>3302</v>
      </c>
      <c r="W98" s="31" t="s">
        <v>3737</v>
      </c>
      <c r="AB98" s="31" t="s">
        <v>4388</v>
      </c>
      <c r="AC98" s="60">
        <f t="shared" si="2"/>
        <v>3786</v>
      </c>
      <c r="AD98" s="13">
        <f t="shared" si="3"/>
        <v>20</v>
      </c>
      <c r="AE98" s="9"/>
      <c r="AF98" s="9"/>
      <c r="AG98" s="6"/>
      <c r="AH98" s="9"/>
      <c r="AI98" s="5"/>
      <c r="AM98" s="32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</row>
    <row r="99" spans="2:148" ht="15.75">
      <c r="B99" s="13"/>
      <c r="C99" s="31"/>
      <c r="D99" s="32"/>
      <c r="E99" s="124">
        <v>10778317</v>
      </c>
      <c r="F99" s="13"/>
      <c r="G99" s="125" t="s">
        <v>4398</v>
      </c>
      <c r="H99" s="125" t="s">
        <v>4399</v>
      </c>
      <c r="I99" s="125" t="s">
        <v>4400</v>
      </c>
      <c r="J99" s="126">
        <v>80472</v>
      </c>
      <c r="K99" s="125"/>
      <c r="M99" s="126" t="s">
        <v>3920</v>
      </c>
      <c r="N99" s="31">
        <v>140</v>
      </c>
      <c r="O99" s="129">
        <v>4.78</v>
      </c>
      <c r="P99" s="127">
        <v>41067</v>
      </c>
      <c r="Q99" s="127">
        <v>41375</v>
      </c>
      <c r="R99" s="31" t="s">
        <v>4218</v>
      </c>
      <c r="S99" s="126" t="s">
        <v>4431</v>
      </c>
      <c r="T99" s="126" t="s">
        <v>4424</v>
      </c>
      <c r="U99" s="31" t="s">
        <v>3302</v>
      </c>
      <c r="W99" s="31" t="s">
        <v>4461</v>
      </c>
      <c r="AB99" s="31" t="s">
        <v>4461</v>
      </c>
      <c r="AC99" s="60">
        <f t="shared" si="2"/>
        <v>2771</v>
      </c>
      <c r="AD99" s="13">
        <f t="shared" si="3"/>
        <v>16</v>
      </c>
      <c r="AE99" s="9"/>
      <c r="AF99" s="9"/>
      <c r="AG99" s="6"/>
      <c r="AH99" s="9"/>
      <c r="AI99" s="5"/>
      <c r="AL99" s="9"/>
      <c r="AM99" s="32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</row>
    <row r="100" spans="2:148" ht="15.75">
      <c r="B100" s="13"/>
      <c r="C100" s="31"/>
      <c r="D100" s="32"/>
      <c r="E100" s="124">
        <v>10754894</v>
      </c>
      <c r="F100" s="13"/>
      <c r="G100" s="125" t="s">
        <v>4401</v>
      </c>
      <c r="H100" s="125" t="s">
        <v>4402</v>
      </c>
      <c r="I100" s="125" t="s">
        <v>4403</v>
      </c>
      <c r="J100" s="126">
        <v>91076</v>
      </c>
      <c r="K100" s="125"/>
      <c r="M100" s="126" t="s">
        <v>534</v>
      </c>
      <c r="N100" s="31">
        <v>24</v>
      </c>
      <c r="O100" s="129">
        <v>1.2</v>
      </c>
      <c r="P100" s="127">
        <v>41023</v>
      </c>
      <c r="Q100" s="127">
        <v>41218</v>
      </c>
      <c r="R100" s="31" t="s">
        <v>1871</v>
      </c>
      <c r="S100" s="126" t="s">
        <v>2134</v>
      </c>
      <c r="T100" s="126" t="s">
        <v>2222</v>
      </c>
      <c r="U100" s="31" t="s">
        <v>3302</v>
      </c>
      <c r="W100" s="31" t="s">
        <v>4461</v>
      </c>
      <c r="AB100" s="31" t="s">
        <v>4514</v>
      </c>
      <c r="AC100" s="60">
        <f t="shared" si="2"/>
        <v>2002</v>
      </c>
      <c r="AD100" s="13">
        <f t="shared" si="3"/>
        <v>15</v>
      </c>
      <c r="AE100" s="9"/>
      <c r="AF100" s="9"/>
      <c r="AG100" s="6"/>
      <c r="AH100" s="9"/>
      <c r="AI100" s="5"/>
      <c r="AL100" s="9"/>
      <c r="AM100" s="32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</row>
    <row r="101" spans="2:148" ht="15.75">
      <c r="B101" s="13"/>
      <c r="C101" s="31"/>
      <c r="D101" s="32"/>
      <c r="E101" s="124">
        <v>11343498</v>
      </c>
      <c r="F101" s="13"/>
      <c r="G101" s="125" t="s">
        <v>5381</v>
      </c>
      <c r="H101" s="125" t="s">
        <v>5420</v>
      </c>
      <c r="I101" s="125" t="s">
        <v>5377</v>
      </c>
      <c r="J101" s="126">
        <v>5119026</v>
      </c>
      <c r="K101" s="13"/>
      <c r="M101" s="126" t="s">
        <v>546</v>
      </c>
      <c r="N101" s="31">
        <v>163</v>
      </c>
      <c r="O101" s="129">
        <v>8.179</v>
      </c>
      <c r="P101" s="127">
        <v>42128</v>
      </c>
      <c r="Q101" s="127">
        <v>42467</v>
      </c>
      <c r="R101" s="126" t="s">
        <v>4877</v>
      </c>
      <c r="S101" s="126" t="s">
        <v>5419</v>
      </c>
      <c r="T101" s="126" t="s">
        <v>2121</v>
      </c>
      <c r="U101" s="92" t="s">
        <v>177</v>
      </c>
      <c r="V101" s="92"/>
      <c r="W101" s="92" t="s">
        <v>5449</v>
      </c>
      <c r="AB101" s="31" t="s">
        <v>4629</v>
      </c>
      <c r="AC101" s="60">
        <f t="shared" si="2"/>
        <v>3801</v>
      </c>
      <c r="AD101" s="13">
        <f t="shared" si="3"/>
        <v>25</v>
      </c>
      <c r="AE101" s="9"/>
      <c r="AF101" s="9"/>
      <c r="AG101" s="6"/>
      <c r="AH101" s="9"/>
      <c r="AI101" s="5"/>
      <c r="AL101" s="9"/>
      <c r="AM101" s="32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</row>
    <row r="102" spans="2:148" ht="15.75">
      <c r="B102" s="13"/>
      <c r="C102" s="31"/>
      <c r="D102" s="32"/>
      <c r="E102" s="32">
        <v>10155183</v>
      </c>
      <c r="G102" s="13" t="s">
        <v>2529</v>
      </c>
      <c r="H102" s="13" t="s">
        <v>2528</v>
      </c>
      <c r="I102" s="13" t="s">
        <v>1408</v>
      </c>
      <c r="J102" s="31">
        <v>87800</v>
      </c>
      <c r="L102" s="13" t="s">
        <v>449</v>
      </c>
      <c r="M102" s="31">
        <v>78660</v>
      </c>
      <c r="N102" s="40">
        <v>278</v>
      </c>
      <c r="O102" s="51">
        <v>13.57</v>
      </c>
      <c r="P102" s="30">
        <v>36332</v>
      </c>
      <c r="Q102" s="30">
        <v>38086</v>
      </c>
      <c r="R102" s="30"/>
      <c r="S102" s="31" t="s">
        <v>314</v>
      </c>
      <c r="T102" s="31" t="s">
        <v>315</v>
      </c>
      <c r="U102" s="126" t="s">
        <v>554</v>
      </c>
      <c r="V102" s="126"/>
      <c r="W102" s="31" t="s">
        <v>341</v>
      </c>
      <c r="AB102" s="31" t="s">
        <v>4698</v>
      </c>
      <c r="AC102" s="60">
        <f t="shared" si="2"/>
        <v>3436</v>
      </c>
      <c r="AD102" s="13">
        <f t="shared" si="3"/>
        <v>25</v>
      </c>
      <c r="AE102" s="9"/>
      <c r="AF102" s="9"/>
      <c r="AG102" s="6"/>
      <c r="AH102" s="9"/>
      <c r="AI102" s="5"/>
      <c r="AL102" s="9"/>
      <c r="AM102" s="32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</row>
    <row r="103" spans="2:148" ht="15.75">
      <c r="B103" s="13"/>
      <c r="C103" s="31"/>
      <c r="D103" s="32"/>
      <c r="E103" s="124">
        <v>11333297</v>
      </c>
      <c r="F103" s="13"/>
      <c r="G103" s="125" t="s">
        <v>5385</v>
      </c>
      <c r="H103" s="125" t="s">
        <v>5424</v>
      </c>
      <c r="I103" s="125" t="s">
        <v>5384</v>
      </c>
      <c r="J103" s="126">
        <v>5135575</v>
      </c>
      <c r="K103" s="13"/>
      <c r="M103" s="126" t="s">
        <v>2777</v>
      </c>
      <c r="N103" s="31">
        <v>240</v>
      </c>
      <c r="O103" s="129">
        <v>3.465</v>
      </c>
      <c r="P103" s="127">
        <v>42111</v>
      </c>
      <c r="Q103" s="127">
        <v>42391</v>
      </c>
      <c r="R103" s="126" t="s">
        <v>4460</v>
      </c>
      <c r="S103" s="126" t="s">
        <v>5425</v>
      </c>
      <c r="T103" s="126" t="s">
        <v>2222</v>
      </c>
      <c r="U103" s="92" t="s">
        <v>177</v>
      </c>
      <c r="V103" s="92"/>
      <c r="W103" s="92" t="s">
        <v>5449</v>
      </c>
      <c r="AB103" s="31" t="s">
        <v>4782</v>
      </c>
      <c r="AC103" s="60">
        <f t="shared" si="2"/>
        <v>4008</v>
      </c>
      <c r="AD103" s="13">
        <f t="shared" si="3"/>
        <v>18</v>
      </c>
      <c r="AE103" s="9"/>
      <c r="AF103" s="9"/>
      <c r="AG103" s="6"/>
      <c r="AH103" s="9"/>
      <c r="AI103" s="5"/>
      <c r="AL103" s="9"/>
      <c r="AM103" s="32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</row>
    <row r="104" spans="2:148" ht="15.75">
      <c r="B104" s="13"/>
      <c r="C104" s="31"/>
      <c r="D104" s="32"/>
      <c r="E104" s="56" t="s">
        <v>396</v>
      </c>
      <c r="G104" s="54" t="s">
        <v>1456</v>
      </c>
      <c r="H104" s="54" t="s">
        <v>397</v>
      </c>
      <c r="I104" s="54" t="s">
        <v>1446</v>
      </c>
      <c r="J104" s="91">
        <v>3182208</v>
      </c>
      <c r="K104" s="91"/>
      <c r="L104" s="54" t="s">
        <v>1446</v>
      </c>
      <c r="M104" s="31">
        <v>78730</v>
      </c>
      <c r="N104" s="40">
        <v>384</v>
      </c>
      <c r="O104" s="98">
        <v>16.62</v>
      </c>
      <c r="P104" s="57">
        <v>38590</v>
      </c>
      <c r="Q104" s="57">
        <v>39050</v>
      </c>
      <c r="R104" s="31" t="s">
        <v>1149</v>
      </c>
      <c r="S104" s="31" t="s">
        <v>1608</v>
      </c>
      <c r="T104" s="31" t="s">
        <v>1607</v>
      </c>
      <c r="U104" s="92" t="s">
        <v>3302</v>
      </c>
      <c r="V104" s="92"/>
      <c r="W104" s="31" t="s">
        <v>730</v>
      </c>
      <c r="AB104" s="31" t="s">
        <v>4801</v>
      </c>
      <c r="AC104" s="60">
        <f t="shared" si="2"/>
        <v>1768</v>
      </c>
      <c r="AD104" s="13">
        <f t="shared" si="3"/>
        <v>12</v>
      </c>
      <c r="AE104" s="9"/>
      <c r="AF104" s="9"/>
      <c r="AG104" s="6"/>
      <c r="AH104" s="9"/>
      <c r="AI104" s="5"/>
      <c r="AL104" s="9"/>
      <c r="AM104" s="32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</row>
    <row r="105" spans="2:148" ht="15.75">
      <c r="B105" s="13"/>
      <c r="C105" s="31"/>
      <c r="D105" s="32"/>
      <c r="E105" s="32">
        <v>114301</v>
      </c>
      <c r="G105" s="13" t="s">
        <v>2971</v>
      </c>
      <c r="H105" s="13" t="s">
        <v>2972</v>
      </c>
      <c r="I105" s="13" t="s">
        <v>3534</v>
      </c>
      <c r="L105" s="13" t="s">
        <v>450</v>
      </c>
      <c r="M105" s="31">
        <v>78741</v>
      </c>
      <c r="N105" s="40">
        <v>308</v>
      </c>
      <c r="O105" s="51">
        <f>7.221+9.019</f>
        <v>16.240000000000002</v>
      </c>
      <c r="P105" s="30">
        <v>36544</v>
      </c>
      <c r="Q105" s="30">
        <v>36721</v>
      </c>
      <c r="R105" s="30"/>
      <c r="S105" s="31" t="s">
        <v>894</v>
      </c>
      <c r="T105" s="31" t="s">
        <v>2973</v>
      </c>
      <c r="U105" s="31" t="s">
        <v>3302</v>
      </c>
      <c r="W105" s="31" t="s">
        <v>2966</v>
      </c>
      <c r="AB105" s="31" t="s">
        <v>4907</v>
      </c>
      <c r="AC105" s="60">
        <f t="shared" si="2"/>
        <v>4658</v>
      </c>
      <c r="AD105" s="13">
        <f t="shared" si="3"/>
        <v>29</v>
      </c>
      <c r="AE105" s="9"/>
      <c r="AF105" s="9"/>
      <c r="AG105" s="6"/>
      <c r="AH105" s="9"/>
      <c r="AI105" s="5"/>
      <c r="AL105" s="9"/>
      <c r="AM105" s="32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</row>
    <row r="106" spans="2:148" ht="15.75">
      <c r="B106" s="13"/>
      <c r="C106" s="31"/>
      <c r="D106" s="32"/>
      <c r="G106" s="13" t="s">
        <v>1437</v>
      </c>
      <c r="H106" s="13" t="s">
        <v>1754</v>
      </c>
      <c r="I106" s="13" t="s">
        <v>2871</v>
      </c>
      <c r="L106" s="13" t="s">
        <v>4323</v>
      </c>
      <c r="M106" s="31">
        <v>78704</v>
      </c>
      <c r="N106" s="40">
        <v>253</v>
      </c>
      <c r="O106" s="51">
        <v>5.89</v>
      </c>
      <c r="P106" s="30">
        <v>36266</v>
      </c>
      <c r="Q106" s="30">
        <v>36538</v>
      </c>
      <c r="R106" s="30"/>
      <c r="S106" s="31" t="s">
        <v>2873</v>
      </c>
      <c r="T106" s="31" t="s">
        <v>3042</v>
      </c>
      <c r="U106" s="31" t="s">
        <v>3302</v>
      </c>
      <c r="W106" s="31" t="s">
        <v>341</v>
      </c>
      <c r="AB106" s="31" t="s">
        <v>4990</v>
      </c>
      <c r="AC106" s="60">
        <f t="shared" si="2"/>
        <v>1945</v>
      </c>
      <c r="AD106" s="13">
        <f t="shared" si="3"/>
        <v>15</v>
      </c>
      <c r="AE106" s="9"/>
      <c r="AF106" s="9"/>
      <c r="AG106" s="6"/>
      <c r="AH106" s="9"/>
      <c r="AI106" s="5"/>
      <c r="AL106" s="9"/>
      <c r="AM106" s="32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</row>
    <row r="107" spans="2:148" ht="15.75">
      <c r="B107" s="13"/>
      <c r="C107" s="31"/>
      <c r="D107" s="32"/>
      <c r="E107" s="124">
        <v>11223645</v>
      </c>
      <c r="F107" s="13"/>
      <c r="G107" s="125" t="s">
        <v>5102</v>
      </c>
      <c r="H107" s="125" t="s">
        <v>5360</v>
      </c>
      <c r="I107" s="125" t="s">
        <v>5101</v>
      </c>
      <c r="J107" s="126">
        <v>879734</v>
      </c>
      <c r="K107" s="13"/>
      <c r="M107" s="126" t="s">
        <v>534</v>
      </c>
      <c r="N107" s="31">
        <v>208</v>
      </c>
      <c r="O107" s="129">
        <v>2.19</v>
      </c>
      <c r="P107" s="127">
        <v>41908</v>
      </c>
      <c r="Q107" s="127">
        <v>42181</v>
      </c>
      <c r="R107" s="126" t="s">
        <v>259</v>
      </c>
      <c r="S107" s="126" t="s">
        <v>5150</v>
      </c>
      <c r="T107" s="126" t="s">
        <v>119</v>
      </c>
      <c r="U107" s="92" t="s">
        <v>177</v>
      </c>
      <c r="V107" s="92"/>
      <c r="W107" s="31" t="s">
        <v>5175</v>
      </c>
      <c r="AB107" s="31" t="s">
        <v>5078</v>
      </c>
      <c r="AC107" s="60">
        <f t="shared" si="2"/>
        <v>975</v>
      </c>
      <c r="AD107" s="13">
        <f t="shared" si="3"/>
        <v>20</v>
      </c>
      <c r="AE107" s="9"/>
      <c r="AF107" s="9"/>
      <c r="AG107" s="6"/>
      <c r="AH107" s="9"/>
      <c r="AI107" s="5"/>
      <c r="AL107" s="9"/>
      <c r="AM107" s="32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</row>
    <row r="108" spans="2:148" ht="15.75">
      <c r="B108" s="13"/>
      <c r="C108" s="31"/>
      <c r="D108" s="32"/>
      <c r="E108" s="32" t="s">
        <v>1194</v>
      </c>
      <c r="G108" s="13" t="s">
        <v>3615</v>
      </c>
      <c r="H108" s="13" t="s">
        <v>146</v>
      </c>
      <c r="I108" s="13" t="s">
        <v>147</v>
      </c>
      <c r="L108" s="13" t="s">
        <v>148</v>
      </c>
      <c r="M108" s="31">
        <v>78735</v>
      </c>
      <c r="N108" s="31">
        <v>276</v>
      </c>
      <c r="O108" s="51">
        <v>44.42</v>
      </c>
      <c r="P108" s="30">
        <v>37854</v>
      </c>
      <c r="Q108" s="30">
        <v>38105</v>
      </c>
      <c r="R108" s="31" t="s">
        <v>4325</v>
      </c>
      <c r="S108" s="31" t="s">
        <v>4014</v>
      </c>
      <c r="T108" s="31" t="s">
        <v>3042</v>
      </c>
      <c r="U108" s="31" t="s">
        <v>3302</v>
      </c>
      <c r="W108" s="31" t="s">
        <v>4015</v>
      </c>
      <c r="AB108" s="31" t="s">
        <v>5175</v>
      </c>
      <c r="AC108" s="60">
        <f t="shared" si="2"/>
        <v>2951</v>
      </c>
      <c r="AD108" s="13">
        <f t="shared" si="3"/>
        <v>27</v>
      </c>
      <c r="AE108" s="9"/>
      <c r="AF108" s="9"/>
      <c r="AG108" s="6"/>
      <c r="AH108" s="9"/>
      <c r="AI108" s="5"/>
      <c r="AL108" s="9"/>
      <c r="AM108" s="32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</row>
    <row r="109" spans="2:148" ht="15.75">
      <c r="B109" s="13"/>
      <c r="C109" s="31"/>
      <c r="D109" s="32"/>
      <c r="E109" s="58">
        <v>262381</v>
      </c>
      <c r="G109" s="54" t="s">
        <v>3339</v>
      </c>
      <c r="H109" s="54" t="s">
        <v>4380</v>
      </c>
      <c r="I109" s="13" t="s">
        <v>3907</v>
      </c>
      <c r="L109" s="54" t="s">
        <v>3476</v>
      </c>
      <c r="M109" s="31">
        <v>78747</v>
      </c>
      <c r="N109" s="91">
        <v>386</v>
      </c>
      <c r="O109" s="98">
        <v>24.3</v>
      </c>
      <c r="P109" s="57">
        <v>38525</v>
      </c>
      <c r="Q109" s="57">
        <v>38673</v>
      </c>
      <c r="R109" s="31" t="s">
        <v>2012</v>
      </c>
      <c r="S109" s="31" t="s">
        <v>2744</v>
      </c>
      <c r="T109" s="31" t="s">
        <v>2745</v>
      </c>
      <c r="U109" s="31" t="s">
        <v>3302</v>
      </c>
      <c r="W109" s="31" t="s">
        <v>3014</v>
      </c>
      <c r="AB109" s="31" t="s">
        <v>5261</v>
      </c>
      <c r="AC109" s="60">
        <f t="shared" si="2"/>
        <v>3221</v>
      </c>
      <c r="AD109" s="13">
        <f t="shared" si="3"/>
        <v>22</v>
      </c>
      <c r="AE109" s="9"/>
      <c r="AF109" s="9"/>
      <c r="AG109" s="6"/>
      <c r="AH109" s="9"/>
      <c r="AI109" s="5"/>
      <c r="AL109" s="9"/>
      <c r="AM109" s="32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</row>
    <row r="110" spans="2:148" ht="15.75">
      <c r="B110" s="13"/>
      <c r="C110" s="31"/>
      <c r="D110" s="32"/>
      <c r="E110" s="32">
        <v>10080797</v>
      </c>
      <c r="G110" s="13" t="s">
        <v>3928</v>
      </c>
      <c r="H110" s="13" t="s">
        <v>3929</v>
      </c>
      <c r="I110" s="13" t="s">
        <v>561</v>
      </c>
      <c r="J110" s="126">
        <v>3356301</v>
      </c>
      <c r="L110" s="57"/>
      <c r="M110" s="31" t="s">
        <v>562</v>
      </c>
      <c r="N110" s="31">
        <v>350</v>
      </c>
      <c r="O110" s="51">
        <v>17.5</v>
      </c>
      <c r="P110" s="57">
        <v>39367</v>
      </c>
      <c r="Q110" s="57">
        <v>39547</v>
      </c>
      <c r="R110" s="92" t="s">
        <v>4325</v>
      </c>
      <c r="S110" s="92" t="s">
        <v>1515</v>
      </c>
      <c r="T110" s="31" t="s">
        <v>1516</v>
      </c>
      <c r="U110" s="31" t="s">
        <v>3302</v>
      </c>
      <c r="W110" s="31" t="s">
        <v>2291</v>
      </c>
      <c r="AB110" s="31" t="s">
        <v>5373</v>
      </c>
      <c r="AC110" s="60">
        <f t="shared" si="2"/>
        <v>4029</v>
      </c>
      <c r="AD110" s="13">
        <f t="shared" si="3"/>
        <v>25</v>
      </c>
      <c r="AE110" s="9"/>
      <c r="AF110" s="9"/>
      <c r="AG110" s="6"/>
      <c r="AH110" s="9"/>
      <c r="AI110" s="5"/>
      <c r="AL110" s="9"/>
      <c r="AM110" s="32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</row>
    <row r="111" spans="2:148" ht="15.75">
      <c r="B111" s="13"/>
      <c r="C111" s="31"/>
      <c r="D111" s="32"/>
      <c r="G111" s="13" t="s">
        <v>2543</v>
      </c>
      <c r="H111" s="13" t="s">
        <v>4177</v>
      </c>
      <c r="I111" s="13" t="s">
        <v>4178</v>
      </c>
      <c r="L111" s="13" t="s">
        <v>4179</v>
      </c>
      <c r="M111" s="31">
        <v>78717</v>
      </c>
      <c r="N111" s="40">
        <v>312</v>
      </c>
      <c r="O111" s="51">
        <f>N111/17</f>
        <v>18.352941176470587</v>
      </c>
      <c r="P111" s="30"/>
      <c r="Q111" s="30"/>
      <c r="R111" s="30"/>
      <c r="U111" s="31" t="s">
        <v>3302</v>
      </c>
      <c r="W111" s="31" t="s">
        <v>2300</v>
      </c>
      <c r="AB111" s="31" t="s">
        <v>5449</v>
      </c>
      <c r="AC111" s="60">
        <f t="shared" si="2"/>
        <v>2524</v>
      </c>
      <c r="AD111" s="13">
        <f t="shared" si="3"/>
        <v>19</v>
      </c>
      <c r="AE111" s="9"/>
      <c r="AF111" s="9"/>
      <c r="AG111" s="6"/>
      <c r="AH111" s="9"/>
      <c r="AI111" s="5"/>
      <c r="AL111" s="9"/>
      <c r="AM111" s="32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</row>
    <row r="112" spans="2:148" ht="15.75">
      <c r="B112" s="13"/>
      <c r="C112" s="31"/>
      <c r="D112" s="32"/>
      <c r="E112" s="61"/>
      <c r="G112" s="13" t="s">
        <v>953</v>
      </c>
      <c r="H112" s="13" t="s">
        <v>4003</v>
      </c>
      <c r="I112" s="13" t="s">
        <v>4004</v>
      </c>
      <c r="L112" s="13" t="s">
        <v>1492</v>
      </c>
      <c r="M112" s="31">
        <v>78757</v>
      </c>
      <c r="N112" s="40">
        <v>36</v>
      </c>
      <c r="O112" s="51">
        <v>1.2</v>
      </c>
      <c r="P112" s="30">
        <v>35626</v>
      </c>
      <c r="Q112" s="30">
        <v>35916</v>
      </c>
      <c r="R112" s="30"/>
      <c r="S112" s="31" t="s">
        <v>169</v>
      </c>
      <c r="T112" s="31" t="s">
        <v>170</v>
      </c>
      <c r="U112" s="31" t="s">
        <v>2049</v>
      </c>
      <c r="W112" s="31" t="s">
        <v>3525</v>
      </c>
      <c r="AB112" s="31" t="s">
        <v>5551</v>
      </c>
      <c r="AC112" s="60">
        <f t="shared" si="2"/>
        <v>3229</v>
      </c>
      <c r="AD112" s="13">
        <f t="shared" si="3"/>
        <v>24</v>
      </c>
      <c r="AE112" s="9"/>
      <c r="AF112" s="9"/>
      <c r="AG112" s="6"/>
      <c r="AH112" s="9"/>
      <c r="AI112" s="5"/>
      <c r="AL112" s="9"/>
      <c r="AM112" s="32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</row>
    <row r="113" spans="2:148" ht="15.75">
      <c r="B113" s="13"/>
      <c r="C113" s="31"/>
      <c r="D113" s="32"/>
      <c r="E113" s="124">
        <v>11608841</v>
      </c>
      <c r="F113" s="190"/>
      <c r="G113" s="125" t="s">
        <v>6037</v>
      </c>
      <c r="H113" s="125" t="s">
        <v>5920</v>
      </c>
      <c r="I113" s="125" t="s">
        <v>5921</v>
      </c>
      <c r="J113" s="203">
        <v>268994</v>
      </c>
      <c r="K113" s="144"/>
      <c r="L113" s="144"/>
      <c r="M113" s="203" t="s">
        <v>3707</v>
      </c>
      <c r="N113" s="31">
        <v>230</v>
      </c>
      <c r="O113" s="126">
        <v>11.86</v>
      </c>
      <c r="P113" s="127">
        <v>42643</v>
      </c>
      <c r="R113" s="31" t="s">
        <v>1871</v>
      </c>
      <c r="S113" s="126" t="s">
        <v>5922</v>
      </c>
      <c r="T113" s="126" t="s">
        <v>119</v>
      </c>
      <c r="U113" s="126" t="s">
        <v>907</v>
      </c>
      <c r="V113" s="126">
        <v>1</v>
      </c>
      <c r="W113" s="92" t="s">
        <v>5939</v>
      </c>
      <c r="AB113" s="31" t="s">
        <v>5676</v>
      </c>
      <c r="AC113" s="60">
        <f t="shared" si="2"/>
        <v>3175</v>
      </c>
      <c r="AD113" s="13">
        <f t="shared" si="3"/>
        <v>18</v>
      </c>
      <c r="AE113" s="9"/>
      <c r="AF113" s="9"/>
      <c r="AG113" s="6"/>
      <c r="AH113" s="9"/>
      <c r="AI113" s="5"/>
      <c r="AL113" s="9"/>
      <c r="AM113" s="32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</row>
    <row r="114" spans="2:148" ht="15.75">
      <c r="B114" s="13"/>
      <c r="C114" s="31"/>
      <c r="D114" s="32"/>
      <c r="E114" s="160" t="s">
        <v>2138</v>
      </c>
      <c r="F114" s="156"/>
      <c r="G114" s="153" t="s">
        <v>3967</v>
      </c>
      <c r="H114" s="153" t="s">
        <v>4043</v>
      </c>
      <c r="I114" s="153" t="s">
        <v>3634</v>
      </c>
      <c r="J114" s="156">
        <v>447398</v>
      </c>
      <c r="K114" s="156"/>
      <c r="L114" s="180"/>
      <c r="M114" s="156" t="s">
        <v>534</v>
      </c>
      <c r="N114" s="170">
        <v>15</v>
      </c>
      <c r="O114" s="175">
        <v>1.15</v>
      </c>
      <c r="P114" s="172">
        <v>39307</v>
      </c>
      <c r="Q114" s="172">
        <v>39688</v>
      </c>
      <c r="R114" s="163" t="s">
        <v>4073</v>
      </c>
      <c r="S114" s="163" t="s">
        <v>3054</v>
      </c>
      <c r="T114" s="156" t="s">
        <v>3055</v>
      </c>
      <c r="U114" s="163" t="s">
        <v>906</v>
      </c>
      <c r="V114" s="163"/>
      <c r="W114" s="163" t="s">
        <v>4069</v>
      </c>
      <c r="AB114" s="31" t="s">
        <v>5675</v>
      </c>
      <c r="AC114" s="60">
        <f t="shared" si="2"/>
        <v>3724</v>
      </c>
      <c r="AD114" s="13">
        <f t="shared" si="3"/>
        <v>26</v>
      </c>
      <c r="AE114" s="9"/>
      <c r="AF114" s="9"/>
      <c r="AG114" s="6"/>
      <c r="AH114" s="9"/>
      <c r="AI114" s="5"/>
      <c r="AL114" s="9"/>
      <c r="AM114" s="32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</row>
    <row r="115" spans="2:148" ht="15.75">
      <c r="B115" s="13"/>
      <c r="C115" s="31"/>
      <c r="D115" s="32"/>
      <c r="E115" s="124" t="s">
        <v>4947</v>
      </c>
      <c r="F115" s="13"/>
      <c r="G115" s="125" t="s">
        <v>4908</v>
      </c>
      <c r="H115" s="125" t="s">
        <v>4948</v>
      </c>
      <c r="I115" s="125" t="s">
        <v>4632</v>
      </c>
      <c r="J115" s="126">
        <v>3374247</v>
      </c>
      <c r="K115" s="13"/>
      <c r="M115" s="126" t="s">
        <v>291</v>
      </c>
      <c r="N115" s="4">
        <v>354</v>
      </c>
      <c r="O115" s="129">
        <v>21.99</v>
      </c>
      <c r="P115" s="127">
        <v>41281</v>
      </c>
      <c r="Q115" s="127">
        <v>41898</v>
      </c>
      <c r="R115" s="126" t="s">
        <v>259</v>
      </c>
      <c r="S115" s="126" t="s">
        <v>4680</v>
      </c>
      <c r="T115" s="126" t="s">
        <v>293</v>
      </c>
      <c r="U115" s="92" t="s">
        <v>177</v>
      </c>
      <c r="V115" s="92"/>
      <c r="W115" s="31" t="s">
        <v>4698</v>
      </c>
      <c r="AB115" s="31" t="s">
        <v>5821</v>
      </c>
      <c r="AC115" s="60">
        <f t="shared" si="2"/>
        <v>3057</v>
      </c>
      <c r="AD115" s="13">
        <f t="shared" si="3"/>
        <v>18</v>
      </c>
      <c r="AE115" s="9"/>
      <c r="AF115" s="9"/>
      <c r="AG115" s="6"/>
      <c r="AH115" s="9"/>
      <c r="AI115" s="5"/>
      <c r="AL115" s="9"/>
      <c r="AM115" s="32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</row>
    <row r="116" spans="2:148" ht="15.75">
      <c r="B116" s="13"/>
      <c r="C116" s="31"/>
      <c r="D116" s="32"/>
      <c r="E116" s="124">
        <v>10218456</v>
      </c>
      <c r="F116" s="13"/>
      <c r="G116" s="125" t="s">
        <v>288</v>
      </c>
      <c r="H116" s="125" t="s">
        <v>289</v>
      </c>
      <c r="I116" s="125" t="s">
        <v>290</v>
      </c>
      <c r="J116" s="126">
        <v>3374247</v>
      </c>
      <c r="K116" s="125"/>
      <c r="M116" s="126" t="s">
        <v>291</v>
      </c>
      <c r="N116" s="31">
        <v>354</v>
      </c>
      <c r="O116" s="129">
        <v>22</v>
      </c>
      <c r="P116" s="127">
        <v>39790</v>
      </c>
      <c r="Q116" s="13"/>
      <c r="R116" s="126" t="s">
        <v>259</v>
      </c>
      <c r="S116" s="126" t="s">
        <v>292</v>
      </c>
      <c r="T116" s="126" t="s">
        <v>293</v>
      </c>
      <c r="U116" s="126" t="s">
        <v>554</v>
      </c>
      <c r="V116" s="126"/>
      <c r="W116" s="31" t="s">
        <v>2255</v>
      </c>
      <c r="AB116" s="31" t="s">
        <v>5939</v>
      </c>
      <c r="AC116" s="60">
        <f t="shared" si="2"/>
        <v>2276</v>
      </c>
      <c r="AD116" s="13">
        <f t="shared" si="3"/>
        <v>23</v>
      </c>
      <c r="AE116" s="9"/>
      <c r="AF116" s="9"/>
      <c r="AG116" s="6"/>
      <c r="AH116" s="9"/>
      <c r="AI116" s="5"/>
      <c r="AL116" s="9"/>
      <c r="AM116" s="32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</row>
    <row r="117" spans="1:148" ht="15.75">
      <c r="A117" s="124"/>
      <c r="B117" s="31"/>
      <c r="C117" s="125"/>
      <c r="D117" s="32"/>
      <c r="E117" s="124">
        <v>11490306</v>
      </c>
      <c r="F117" s="13"/>
      <c r="G117" s="125" t="s">
        <v>5605</v>
      </c>
      <c r="H117" s="125" t="s">
        <v>5603</v>
      </c>
      <c r="I117" s="125" t="s">
        <v>5604</v>
      </c>
      <c r="J117" s="126">
        <v>5316414</v>
      </c>
      <c r="K117" s="13"/>
      <c r="M117" s="126" t="s">
        <v>2640</v>
      </c>
      <c r="N117" s="31">
        <v>83</v>
      </c>
      <c r="O117" s="129">
        <v>12.83</v>
      </c>
      <c r="P117" s="127">
        <v>42425</v>
      </c>
      <c r="Q117" s="127">
        <v>42712</v>
      </c>
      <c r="R117" s="126" t="s">
        <v>4460</v>
      </c>
      <c r="S117" s="126" t="s">
        <v>5659</v>
      </c>
      <c r="T117" s="126" t="s">
        <v>2227</v>
      </c>
      <c r="U117" s="126" t="s">
        <v>906</v>
      </c>
      <c r="V117" s="126"/>
      <c r="W117" s="31" t="s">
        <v>5675</v>
      </c>
      <c r="AB117" s="31" t="s">
        <v>6048</v>
      </c>
      <c r="AC117" s="60">
        <f t="shared" si="2"/>
        <v>4321</v>
      </c>
      <c r="AD117" s="13">
        <f t="shared" si="3"/>
        <v>20</v>
      </c>
      <c r="AE117" s="9"/>
      <c r="AF117" s="9"/>
      <c r="AG117" s="6"/>
      <c r="AH117" s="9"/>
      <c r="AI117" s="5"/>
      <c r="AL117" s="9"/>
      <c r="AM117" s="32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</row>
    <row r="118" spans="2:148" ht="15.75">
      <c r="B118" s="13"/>
      <c r="C118" s="31"/>
      <c r="D118" s="32"/>
      <c r="E118" s="152">
        <v>11463822</v>
      </c>
      <c r="F118" s="153"/>
      <c r="G118" s="154" t="s">
        <v>5677</v>
      </c>
      <c r="H118" s="153" t="s">
        <v>5678</v>
      </c>
      <c r="I118" s="154" t="s">
        <v>5679</v>
      </c>
      <c r="J118" s="155">
        <v>5310073</v>
      </c>
      <c r="K118" s="153"/>
      <c r="L118" s="153"/>
      <c r="M118" s="155" t="s">
        <v>2640</v>
      </c>
      <c r="N118" s="156">
        <v>328</v>
      </c>
      <c r="O118" s="162">
        <v>22.578</v>
      </c>
      <c r="P118" s="157">
        <v>42361</v>
      </c>
      <c r="Q118" s="157">
        <v>42607</v>
      </c>
      <c r="R118" s="155" t="s">
        <v>4460</v>
      </c>
      <c r="S118" s="155" t="s">
        <v>5680</v>
      </c>
      <c r="T118" s="155" t="s">
        <v>2227</v>
      </c>
      <c r="U118" s="155" t="s">
        <v>906</v>
      </c>
      <c r="V118" s="155"/>
      <c r="W118" s="163" t="s">
        <v>5676</v>
      </c>
      <c r="AB118" s="31" t="s">
        <v>6159</v>
      </c>
      <c r="AC118" s="60">
        <f t="shared" si="2"/>
        <v>1634</v>
      </c>
      <c r="AD118" s="13">
        <f t="shared" si="3"/>
        <v>18</v>
      </c>
      <c r="AE118" s="9"/>
      <c r="AF118" s="9"/>
      <c r="AG118" s="6"/>
      <c r="AH118" s="9"/>
      <c r="AI118" s="5"/>
      <c r="AL118" s="9"/>
      <c r="AM118" s="32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</row>
    <row r="119" spans="2:148" ht="15.75">
      <c r="B119" s="13"/>
      <c r="C119" s="31"/>
      <c r="D119" s="32"/>
      <c r="E119" s="58">
        <v>282989</v>
      </c>
      <c r="G119" s="54" t="s">
        <v>2165</v>
      </c>
      <c r="H119" s="54" t="s">
        <v>2388</v>
      </c>
      <c r="I119" s="54" t="s">
        <v>59</v>
      </c>
      <c r="J119" s="91">
        <v>3212438</v>
      </c>
      <c r="K119" s="91"/>
      <c r="L119" s="54" t="s">
        <v>2166</v>
      </c>
      <c r="M119" s="31">
        <v>78729</v>
      </c>
      <c r="N119" s="40">
        <v>396</v>
      </c>
      <c r="O119" s="98">
        <v>36.29</v>
      </c>
      <c r="P119" s="57">
        <v>38601</v>
      </c>
      <c r="Q119" s="57">
        <v>38756</v>
      </c>
      <c r="R119" s="31" t="s">
        <v>1149</v>
      </c>
      <c r="S119" s="31" t="s">
        <v>914</v>
      </c>
      <c r="T119" s="31" t="s">
        <v>4258</v>
      </c>
      <c r="U119" s="92" t="s">
        <v>3302</v>
      </c>
      <c r="V119" s="92"/>
      <c r="W119" s="31" t="s">
        <v>730</v>
      </c>
      <c r="AB119" s="31"/>
      <c r="AC119" s="60"/>
      <c r="AE119" s="9"/>
      <c r="AF119" s="9"/>
      <c r="AG119" s="6"/>
      <c r="AH119" s="9"/>
      <c r="AI119" s="5"/>
      <c r="AL119" s="9"/>
      <c r="AM119" s="32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</row>
    <row r="120" spans="2:148" ht="15.75">
      <c r="B120" s="13"/>
      <c r="C120" s="31"/>
      <c r="D120" s="32"/>
      <c r="E120" s="32">
        <v>10113632</v>
      </c>
      <c r="G120" s="13" t="s">
        <v>2375</v>
      </c>
      <c r="H120" s="13" t="s">
        <v>1710</v>
      </c>
      <c r="I120" s="13" t="s">
        <v>3356</v>
      </c>
      <c r="J120" s="31">
        <v>2017055</v>
      </c>
      <c r="M120" s="31">
        <v>78705</v>
      </c>
      <c r="N120" s="31">
        <v>281</v>
      </c>
      <c r="O120" s="51">
        <v>2.57</v>
      </c>
      <c r="P120" s="57">
        <v>39486</v>
      </c>
      <c r="Q120" s="13"/>
      <c r="R120" s="92" t="s">
        <v>1655</v>
      </c>
      <c r="S120" s="92" t="s">
        <v>256</v>
      </c>
      <c r="T120" s="31" t="s">
        <v>3343</v>
      </c>
      <c r="U120" s="31" t="s">
        <v>2753</v>
      </c>
      <c r="W120" s="31" t="s">
        <v>3886</v>
      </c>
      <c r="AB120" s="31"/>
      <c r="AC120" s="60"/>
      <c r="AE120" s="9"/>
      <c r="AF120" s="9"/>
      <c r="AG120" s="6"/>
      <c r="AH120" s="9"/>
      <c r="AI120" s="5"/>
      <c r="AL120" s="9"/>
      <c r="AM120" s="32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</row>
    <row r="121" spans="2:148" ht="15.75">
      <c r="B121" s="13"/>
      <c r="C121" s="31"/>
      <c r="D121" s="32"/>
      <c r="G121" s="13" t="s">
        <v>172</v>
      </c>
      <c r="H121" s="13" t="s">
        <v>173</v>
      </c>
      <c r="I121" s="13" t="s">
        <v>174</v>
      </c>
      <c r="L121" s="13" t="s">
        <v>1493</v>
      </c>
      <c r="M121" s="31">
        <v>78749</v>
      </c>
      <c r="N121" s="40">
        <v>390</v>
      </c>
      <c r="O121" s="51">
        <v>22.97</v>
      </c>
      <c r="P121" s="30">
        <v>35657</v>
      </c>
      <c r="Q121" s="30">
        <v>36038</v>
      </c>
      <c r="R121" s="30"/>
      <c r="S121" s="31" t="s">
        <v>175</v>
      </c>
      <c r="T121" s="31" t="s">
        <v>176</v>
      </c>
      <c r="U121" s="31" t="s">
        <v>3302</v>
      </c>
      <c r="W121" s="31" t="s">
        <v>3525</v>
      </c>
      <c r="AB121" s="31"/>
      <c r="AC121" s="60"/>
      <c r="AE121" s="9"/>
      <c r="AF121" s="9"/>
      <c r="AG121" s="6"/>
      <c r="AH121" s="9"/>
      <c r="AI121" s="5"/>
      <c r="AL121" s="9"/>
      <c r="AM121" s="32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</row>
    <row r="122" spans="2:148" ht="15.75">
      <c r="B122" s="13"/>
      <c r="C122" s="31"/>
      <c r="D122" s="32"/>
      <c r="E122" s="152">
        <v>10780200</v>
      </c>
      <c r="F122" s="153"/>
      <c r="G122" s="154" t="s">
        <v>4407</v>
      </c>
      <c r="H122" s="154" t="s">
        <v>5369</v>
      </c>
      <c r="I122" s="154" t="s">
        <v>4408</v>
      </c>
      <c r="J122" s="155">
        <v>5000722</v>
      </c>
      <c r="K122" s="154"/>
      <c r="L122" s="153"/>
      <c r="M122" s="155" t="s">
        <v>2777</v>
      </c>
      <c r="N122" s="156">
        <v>279</v>
      </c>
      <c r="O122" s="159">
        <v>3.636</v>
      </c>
      <c r="P122" s="157">
        <v>41072</v>
      </c>
      <c r="Q122" s="157">
        <v>41288</v>
      </c>
      <c r="R122" s="156" t="s">
        <v>4325</v>
      </c>
      <c r="S122" s="155" t="s">
        <v>4433</v>
      </c>
      <c r="T122" s="155" t="s">
        <v>2223</v>
      </c>
      <c r="U122" s="31" t="s">
        <v>3302</v>
      </c>
      <c r="W122" s="156" t="s">
        <v>4461</v>
      </c>
      <c r="AB122" s="31"/>
      <c r="AC122" s="60"/>
      <c r="AE122" s="9"/>
      <c r="AF122" s="9"/>
      <c r="AG122" s="6"/>
      <c r="AH122" s="9"/>
      <c r="AI122" s="5"/>
      <c r="AL122" s="9"/>
      <c r="AM122" s="32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</row>
    <row r="123" spans="2:148" ht="15.75">
      <c r="B123" s="13"/>
      <c r="C123" s="31"/>
      <c r="D123" s="32"/>
      <c r="E123" s="32">
        <v>203813</v>
      </c>
      <c r="G123" s="13" t="s">
        <v>4256</v>
      </c>
      <c r="H123" s="13" t="s">
        <v>747</v>
      </c>
      <c r="I123" s="13" t="s">
        <v>972</v>
      </c>
      <c r="L123" s="13" t="s">
        <v>4257</v>
      </c>
      <c r="M123" s="31">
        <v>78754</v>
      </c>
      <c r="N123" s="31">
        <v>460</v>
      </c>
      <c r="O123" s="51">
        <v>28.36</v>
      </c>
      <c r="P123" s="30">
        <v>37397</v>
      </c>
      <c r="Q123" s="30">
        <v>37525</v>
      </c>
      <c r="R123" s="31" t="s">
        <v>745</v>
      </c>
      <c r="S123" s="31" t="s">
        <v>746</v>
      </c>
      <c r="T123" s="31" t="s">
        <v>4258</v>
      </c>
      <c r="U123" s="31" t="s">
        <v>3302</v>
      </c>
      <c r="W123" s="31" t="s">
        <v>2301</v>
      </c>
      <c r="AB123" s="31"/>
      <c r="AC123" s="60"/>
      <c r="AE123" s="9"/>
      <c r="AF123" s="9"/>
      <c r="AG123" s="6"/>
      <c r="AH123" s="9"/>
      <c r="AI123" s="5"/>
      <c r="AL123" s="9"/>
      <c r="AM123" s="32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</row>
    <row r="124" spans="2:148" ht="15.75">
      <c r="B124" s="13"/>
      <c r="C124" s="31"/>
      <c r="D124" s="32"/>
      <c r="G124" s="13" t="s">
        <v>179</v>
      </c>
      <c r="H124" s="13" t="s">
        <v>180</v>
      </c>
      <c r="I124" s="13" t="s">
        <v>3299</v>
      </c>
      <c r="L124" s="13" t="s">
        <v>2072</v>
      </c>
      <c r="M124" s="7">
        <v>78728</v>
      </c>
      <c r="N124" s="40">
        <v>576</v>
      </c>
      <c r="O124" s="51">
        <v>29.3</v>
      </c>
      <c r="P124" s="30">
        <v>35318</v>
      </c>
      <c r="Q124" s="30">
        <v>35457</v>
      </c>
      <c r="R124" s="30"/>
      <c r="S124" s="31" t="s">
        <v>3300</v>
      </c>
      <c r="T124" s="31" t="s">
        <v>3301</v>
      </c>
      <c r="U124" s="31" t="s">
        <v>3302</v>
      </c>
      <c r="W124" s="31" t="s">
        <v>3521</v>
      </c>
      <c r="AB124" s="31"/>
      <c r="AC124" s="60"/>
      <c r="AE124" s="9"/>
      <c r="AF124" s="9"/>
      <c r="AG124" s="6"/>
      <c r="AH124" s="9"/>
      <c r="AI124" s="5"/>
      <c r="AL124" s="9"/>
      <c r="AM124" s="32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</row>
    <row r="125" spans="2:148" ht="15.75">
      <c r="B125" s="13"/>
      <c r="C125" s="31"/>
      <c r="D125" s="32"/>
      <c r="E125" s="124">
        <v>11175614</v>
      </c>
      <c r="F125" s="13"/>
      <c r="G125" s="125" t="s">
        <v>5100</v>
      </c>
      <c r="H125" s="125" t="s">
        <v>5149</v>
      </c>
      <c r="I125" s="125" t="s">
        <v>5099</v>
      </c>
      <c r="J125" s="126">
        <v>222601</v>
      </c>
      <c r="K125" s="13"/>
      <c r="M125" s="126" t="s">
        <v>3713</v>
      </c>
      <c r="N125" s="31">
        <v>130</v>
      </c>
      <c r="O125" s="129">
        <v>19.02</v>
      </c>
      <c r="P125" s="127">
        <v>41823</v>
      </c>
      <c r="Q125" s="127">
        <v>42108</v>
      </c>
      <c r="R125" s="31" t="s">
        <v>4073</v>
      </c>
      <c r="S125" s="126" t="s">
        <v>4796</v>
      </c>
      <c r="T125" s="126" t="s">
        <v>1859</v>
      </c>
      <c r="U125" s="31" t="s">
        <v>3302</v>
      </c>
      <c r="W125" s="31" t="s">
        <v>5175</v>
      </c>
      <c r="AB125" s="31"/>
      <c r="AC125" s="60"/>
      <c r="AE125" s="9"/>
      <c r="AF125" s="9"/>
      <c r="AG125" s="6"/>
      <c r="AH125" s="9"/>
      <c r="AI125" s="5"/>
      <c r="AL125" s="9"/>
      <c r="AM125" s="32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</row>
    <row r="126" spans="2:148" ht="15.75">
      <c r="B126" s="13"/>
      <c r="C126" s="31"/>
      <c r="D126" s="32"/>
      <c r="E126" s="124" t="s">
        <v>5840</v>
      </c>
      <c r="F126" s="13"/>
      <c r="G126" s="125" t="s">
        <v>5839</v>
      </c>
      <c r="H126" s="125" t="s">
        <v>4795</v>
      </c>
      <c r="I126" s="125" t="s">
        <v>4780</v>
      </c>
      <c r="J126" s="126">
        <v>3159507</v>
      </c>
      <c r="K126" s="13"/>
      <c r="L126" s="125"/>
      <c r="M126" s="126" t="s">
        <v>3713</v>
      </c>
      <c r="N126" s="31">
        <v>230</v>
      </c>
      <c r="O126" s="129">
        <v>16.159</v>
      </c>
      <c r="P126" s="127">
        <v>41484</v>
      </c>
      <c r="Q126" s="127">
        <v>41628</v>
      </c>
      <c r="R126" s="126" t="s">
        <v>4073</v>
      </c>
      <c r="S126" s="126" t="s">
        <v>4796</v>
      </c>
      <c r="T126" s="126" t="s">
        <v>1859</v>
      </c>
      <c r="U126" s="31" t="s">
        <v>3302</v>
      </c>
      <c r="W126" s="31" t="s">
        <v>4801</v>
      </c>
      <c r="AB126" s="31"/>
      <c r="AC126" s="60"/>
      <c r="AE126" s="9"/>
      <c r="AF126" s="9"/>
      <c r="AG126" s="6"/>
      <c r="AH126" s="9"/>
      <c r="AI126" s="5"/>
      <c r="AL126" s="9"/>
      <c r="AM126" s="32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</row>
    <row r="127" spans="2:148" ht="15.75">
      <c r="B127" s="13"/>
      <c r="C127" s="31"/>
      <c r="D127" s="32"/>
      <c r="E127" s="58">
        <v>258257</v>
      </c>
      <c r="G127" s="54" t="s">
        <v>3282</v>
      </c>
      <c r="H127" s="54" t="s">
        <v>3576</v>
      </c>
      <c r="I127" s="54" t="s">
        <v>1227</v>
      </c>
      <c r="J127" s="91">
        <v>3161383</v>
      </c>
      <c r="K127" s="91"/>
      <c r="L127" s="13" t="s">
        <v>2073</v>
      </c>
      <c r="M127" s="31">
        <v>78701</v>
      </c>
      <c r="N127" s="40">
        <v>231</v>
      </c>
      <c r="O127" s="98">
        <v>1.77</v>
      </c>
      <c r="P127" s="57">
        <v>38554</v>
      </c>
      <c r="Q127" s="57">
        <v>38750</v>
      </c>
      <c r="R127" s="31" t="s">
        <v>4073</v>
      </c>
      <c r="S127" s="31" t="s">
        <v>654</v>
      </c>
      <c r="T127" s="92" t="s">
        <v>1952</v>
      </c>
      <c r="U127" s="31" t="s">
        <v>3302</v>
      </c>
      <c r="W127" s="31" t="s">
        <v>730</v>
      </c>
      <c r="AB127" s="31"/>
      <c r="AC127" s="60"/>
      <c r="AE127" s="9"/>
      <c r="AF127" s="9"/>
      <c r="AG127" s="6"/>
      <c r="AH127" s="9"/>
      <c r="AI127" s="5"/>
      <c r="AL127" s="9"/>
      <c r="AM127" s="32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</row>
    <row r="128" spans="2:148" ht="15.75">
      <c r="B128" s="13"/>
      <c r="C128" s="31"/>
      <c r="D128" s="32"/>
      <c r="E128" s="32">
        <v>164824</v>
      </c>
      <c r="G128" s="13" t="s">
        <v>1777</v>
      </c>
      <c r="H128" s="13" t="s">
        <v>1752</v>
      </c>
      <c r="I128" s="13" t="s">
        <v>3564</v>
      </c>
      <c r="L128" s="13" t="s">
        <v>1494</v>
      </c>
      <c r="M128" s="31">
        <v>78701</v>
      </c>
      <c r="N128" s="40">
        <v>220</v>
      </c>
      <c r="O128" s="51">
        <v>1.75</v>
      </c>
      <c r="P128" s="30">
        <v>36748</v>
      </c>
      <c r="Q128" s="30">
        <v>36957</v>
      </c>
      <c r="R128" s="30"/>
      <c r="S128" s="31" t="s">
        <v>1778</v>
      </c>
      <c r="T128" s="31" t="s">
        <v>1779</v>
      </c>
      <c r="U128" s="31" t="s">
        <v>3302</v>
      </c>
      <c r="W128" s="31" t="s">
        <v>1753</v>
      </c>
      <c r="AB128" s="31"/>
      <c r="AC128" s="60"/>
      <c r="AE128" s="9"/>
      <c r="AF128" s="9"/>
      <c r="AG128" s="6"/>
      <c r="AH128" s="9"/>
      <c r="AI128" s="5"/>
      <c r="AL128" s="9"/>
      <c r="AM128" s="32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</row>
    <row r="129" spans="2:148" ht="15.75">
      <c r="B129" s="13"/>
      <c r="C129" s="31"/>
      <c r="D129" s="32"/>
      <c r="E129" s="124">
        <v>11358189</v>
      </c>
      <c r="F129" s="13"/>
      <c r="G129" s="125" t="s">
        <v>5407</v>
      </c>
      <c r="H129" s="125" t="s">
        <v>5408</v>
      </c>
      <c r="I129" s="125" t="s">
        <v>5406</v>
      </c>
      <c r="J129" s="126">
        <v>5205123</v>
      </c>
      <c r="K129" s="13"/>
      <c r="M129" s="126" t="s">
        <v>2777</v>
      </c>
      <c r="N129" s="31">
        <v>318</v>
      </c>
      <c r="O129" s="129">
        <v>4.319</v>
      </c>
      <c r="P129" s="127">
        <v>42151</v>
      </c>
      <c r="Q129" s="127">
        <v>42349</v>
      </c>
      <c r="R129" s="126" t="s">
        <v>1871</v>
      </c>
      <c r="S129" s="126" t="s">
        <v>4879</v>
      </c>
      <c r="T129" s="31" t="s">
        <v>2223</v>
      </c>
      <c r="U129" s="92" t="s">
        <v>177</v>
      </c>
      <c r="V129" s="92"/>
      <c r="W129" s="92" t="s">
        <v>5449</v>
      </c>
      <c r="AB129" s="31"/>
      <c r="AC129" s="60"/>
      <c r="AE129" s="9"/>
      <c r="AF129" s="9"/>
      <c r="AG129" s="6"/>
      <c r="AH129" s="9"/>
      <c r="AI129" s="5"/>
      <c r="AL129" s="9"/>
      <c r="AM129" s="32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</row>
    <row r="130" spans="2:148" ht="15.75">
      <c r="B130" s="13"/>
      <c r="C130" s="31"/>
      <c r="D130" s="32"/>
      <c r="E130" s="32" t="s">
        <v>3866</v>
      </c>
      <c r="G130" s="13" t="s">
        <v>27</v>
      </c>
      <c r="H130" s="13" t="s">
        <v>1186</v>
      </c>
      <c r="I130" s="125" t="s">
        <v>1185</v>
      </c>
      <c r="J130" s="126">
        <v>3381500</v>
      </c>
      <c r="L130" s="34"/>
      <c r="M130" s="31" t="s">
        <v>4071</v>
      </c>
      <c r="N130" s="91">
        <v>467</v>
      </c>
      <c r="O130" s="98">
        <v>9.47</v>
      </c>
      <c r="P130" s="57">
        <v>39272</v>
      </c>
      <c r="Q130" s="57">
        <v>39653</v>
      </c>
      <c r="R130" s="92" t="s">
        <v>4325</v>
      </c>
      <c r="S130" s="92" t="s">
        <v>1644</v>
      </c>
      <c r="T130" s="31" t="s">
        <v>1645</v>
      </c>
      <c r="U130" s="31" t="s">
        <v>3302</v>
      </c>
      <c r="W130" s="92" t="s">
        <v>4069</v>
      </c>
      <c r="AB130" s="31"/>
      <c r="AC130" s="60"/>
      <c r="AE130" s="9"/>
      <c r="AF130" s="9"/>
      <c r="AG130" s="6"/>
      <c r="AH130" s="9"/>
      <c r="AI130" s="5"/>
      <c r="AL130" s="9"/>
      <c r="AM130" s="32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</row>
    <row r="131" spans="2:148" ht="15.75">
      <c r="B131" s="13"/>
      <c r="C131" s="31"/>
      <c r="D131" s="32"/>
      <c r="E131" s="124">
        <v>11621255</v>
      </c>
      <c r="F131" s="13"/>
      <c r="G131" s="202" t="s">
        <v>5954</v>
      </c>
      <c r="H131" s="202" t="s">
        <v>6012</v>
      </c>
      <c r="I131" s="202" t="s">
        <v>1185</v>
      </c>
      <c r="J131" s="202">
        <v>648554</v>
      </c>
      <c r="K131" s="13"/>
      <c r="M131" s="209" t="s">
        <v>4071</v>
      </c>
      <c r="N131" s="210">
        <v>131</v>
      </c>
      <c r="O131" s="211">
        <v>2.38</v>
      </c>
      <c r="P131" s="212">
        <v>42667</v>
      </c>
      <c r="Q131" s="202"/>
      <c r="R131" s="31" t="s">
        <v>5522</v>
      </c>
      <c r="S131" s="209" t="s">
        <v>6013</v>
      </c>
      <c r="T131" s="209" t="s">
        <v>6005</v>
      </c>
      <c r="U131" s="209" t="s">
        <v>907</v>
      </c>
      <c r="V131" s="209"/>
      <c r="W131" s="31" t="s">
        <v>6048</v>
      </c>
      <c r="AB131" s="31"/>
      <c r="AC131" s="60"/>
      <c r="AE131" s="9"/>
      <c r="AF131" s="9"/>
      <c r="AG131" s="6"/>
      <c r="AH131" s="9"/>
      <c r="AI131" s="5"/>
      <c r="AL131" s="9"/>
      <c r="AM131" s="32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</row>
    <row r="132" spans="2:148" ht="15.75">
      <c r="B132" s="13"/>
      <c r="C132" s="31"/>
      <c r="D132" s="32"/>
      <c r="E132" s="152">
        <v>11067385</v>
      </c>
      <c r="F132" s="153"/>
      <c r="G132" s="154" t="s">
        <v>4849</v>
      </c>
      <c r="H132" s="154" t="s">
        <v>4890</v>
      </c>
      <c r="I132" s="154" t="s">
        <v>4889</v>
      </c>
      <c r="J132" s="155">
        <v>5078992</v>
      </c>
      <c r="K132" s="154"/>
      <c r="L132" s="153"/>
      <c r="M132" s="155" t="s">
        <v>3629</v>
      </c>
      <c r="N132" s="156">
        <v>460</v>
      </c>
      <c r="O132" s="159">
        <v>27.41</v>
      </c>
      <c r="P132" s="157">
        <v>41628</v>
      </c>
      <c r="Q132" s="157">
        <v>42025</v>
      </c>
      <c r="R132" s="155" t="s">
        <v>5238</v>
      </c>
      <c r="S132" s="155" t="s">
        <v>520</v>
      </c>
      <c r="T132" s="155" t="s">
        <v>2227</v>
      </c>
      <c r="U132" s="156" t="s">
        <v>906</v>
      </c>
      <c r="V132" s="156"/>
      <c r="W132" s="156" t="s">
        <v>4907</v>
      </c>
      <c r="X132" s="125"/>
      <c r="Y132" s="125"/>
      <c r="Z132" s="125"/>
      <c r="AB132" s="125"/>
      <c r="AE132" s="125"/>
      <c r="AH132" s="125" t="s">
        <v>2780</v>
      </c>
      <c r="AI132" s="5"/>
      <c r="AL132" s="9"/>
      <c r="AM132" s="32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</row>
    <row r="133" spans="2:148" ht="15.75">
      <c r="B133" s="13"/>
      <c r="C133" s="31"/>
      <c r="D133" s="32"/>
      <c r="E133" s="58">
        <v>298214</v>
      </c>
      <c r="G133" s="54" t="s">
        <v>1897</v>
      </c>
      <c r="H133" s="55" t="s">
        <v>489</v>
      </c>
      <c r="I133" s="54" t="s">
        <v>1898</v>
      </c>
      <c r="J133" s="91">
        <v>289466</v>
      </c>
      <c r="K133" s="91"/>
      <c r="L133" s="54" t="s">
        <v>1898</v>
      </c>
      <c r="M133" s="91">
        <v>78702</v>
      </c>
      <c r="N133" s="91">
        <v>6</v>
      </c>
      <c r="O133" s="98">
        <v>0.5</v>
      </c>
      <c r="P133" s="57">
        <v>38887</v>
      </c>
      <c r="Q133" s="57">
        <v>39181</v>
      </c>
      <c r="R133" s="31" t="s">
        <v>4073</v>
      </c>
      <c r="S133" s="92" t="s">
        <v>490</v>
      </c>
      <c r="T133" s="92" t="s">
        <v>491</v>
      </c>
      <c r="U133" s="92" t="s">
        <v>906</v>
      </c>
      <c r="V133" s="92"/>
      <c r="W133" s="31" t="s">
        <v>1814</v>
      </c>
      <c r="X133" s="125"/>
      <c r="Y133" s="125"/>
      <c r="Z133" s="125"/>
      <c r="AB133" s="125"/>
      <c r="AE133" s="125"/>
      <c r="AH133" s="125"/>
      <c r="AI133" s="5"/>
      <c r="AL133" s="9"/>
      <c r="AM133" s="32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</row>
    <row r="134" spans="2:148" ht="15.75">
      <c r="B134" s="13"/>
      <c r="C134" s="31"/>
      <c r="D134" s="32"/>
      <c r="E134" s="152">
        <v>10677891</v>
      </c>
      <c r="F134" s="153"/>
      <c r="G134" s="154" t="s">
        <v>2899</v>
      </c>
      <c r="H134" s="154" t="s">
        <v>2898</v>
      </c>
      <c r="I134" s="154" t="s">
        <v>1164</v>
      </c>
      <c r="J134" s="155">
        <v>3200438</v>
      </c>
      <c r="K134" s="154" t="s">
        <v>812</v>
      </c>
      <c r="L134" s="154">
        <v>3200438</v>
      </c>
      <c r="M134" s="155" t="s">
        <v>4280</v>
      </c>
      <c r="N134" s="155">
        <v>103</v>
      </c>
      <c r="O134" s="159">
        <v>11.661</v>
      </c>
      <c r="P134" s="172">
        <v>40855</v>
      </c>
      <c r="Q134" s="172">
        <v>41029</v>
      </c>
      <c r="R134" s="156" t="s">
        <v>2126</v>
      </c>
      <c r="S134" s="155" t="s">
        <v>1163</v>
      </c>
      <c r="T134" s="155" t="s">
        <v>2329</v>
      </c>
      <c r="U134" s="156" t="s">
        <v>906</v>
      </c>
      <c r="V134" s="156"/>
      <c r="W134" s="156" t="s">
        <v>656</v>
      </c>
      <c r="X134" s="125"/>
      <c r="Y134" s="125"/>
      <c r="Z134" s="125"/>
      <c r="AB134" s="125"/>
      <c r="AE134" s="125"/>
      <c r="AH134" s="125"/>
      <c r="AI134" s="5"/>
      <c r="AL134" s="9"/>
      <c r="AM134" s="32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</row>
    <row r="135" spans="2:148" ht="15.75">
      <c r="B135" s="13"/>
      <c r="C135" s="31"/>
      <c r="D135" s="32"/>
      <c r="E135" s="56" t="s">
        <v>3322</v>
      </c>
      <c r="G135" s="54" t="s">
        <v>4092</v>
      </c>
      <c r="H135" s="54" t="s">
        <v>1086</v>
      </c>
      <c r="I135" s="54" t="s">
        <v>812</v>
      </c>
      <c r="J135" s="91">
        <v>3200438</v>
      </c>
      <c r="K135" s="91"/>
      <c r="L135" s="54" t="s">
        <v>812</v>
      </c>
      <c r="M135" s="31">
        <v>78744</v>
      </c>
      <c r="N135" s="91">
        <v>150</v>
      </c>
      <c r="O135" s="98">
        <v>11.661</v>
      </c>
      <c r="P135" s="57">
        <v>38791</v>
      </c>
      <c r="Q135" s="57">
        <v>38967</v>
      </c>
      <c r="R135" s="31" t="s">
        <v>2012</v>
      </c>
      <c r="S135" s="31" t="s">
        <v>867</v>
      </c>
      <c r="T135" s="31" t="s">
        <v>3193</v>
      </c>
      <c r="U135" s="92" t="s">
        <v>2049</v>
      </c>
      <c r="V135" s="92"/>
      <c r="W135" s="31" t="s">
        <v>1948</v>
      </c>
      <c r="X135" s="125"/>
      <c r="Y135" s="125"/>
      <c r="Z135" s="125"/>
      <c r="AB135" s="125"/>
      <c r="AE135" s="125"/>
      <c r="AH135" s="125"/>
      <c r="AI135" s="5"/>
      <c r="AL135" s="9"/>
      <c r="AM135" s="32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</row>
    <row r="136" spans="2:148" ht="15.75">
      <c r="B136" s="13"/>
      <c r="C136" s="31"/>
      <c r="D136" s="32"/>
      <c r="G136" s="13" t="s">
        <v>2334</v>
      </c>
      <c r="H136" s="13" t="s">
        <v>2335</v>
      </c>
      <c r="I136" s="13" t="s">
        <v>1268</v>
      </c>
      <c r="L136" s="13" t="s">
        <v>1495</v>
      </c>
      <c r="M136" s="31">
        <v>78759</v>
      </c>
      <c r="N136" s="40">
        <v>61</v>
      </c>
      <c r="O136" s="51">
        <v>4.400000095367432</v>
      </c>
      <c r="P136" s="30">
        <v>35611</v>
      </c>
      <c r="Q136" s="30">
        <v>35763</v>
      </c>
      <c r="R136" s="30"/>
      <c r="S136" s="31" t="s">
        <v>1269</v>
      </c>
      <c r="T136" s="31" t="s">
        <v>1270</v>
      </c>
      <c r="U136" s="31" t="s">
        <v>3302</v>
      </c>
      <c r="W136" s="31" t="s">
        <v>3524</v>
      </c>
      <c r="X136" s="125"/>
      <c r="Y136" s="125"/>
      <c r="Z136" s="125"/>
      <c r="AB136" s="125"/>
      <c r="AE136" s="125"/>
      <c r="AH136" s="125"/>
      <c r="AI136" s="5"/>
      <c r="AL136" s="9"/>
      <c r="AM136" s="32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</row>
    <row r="137" spans="2:148" ht="15.75">
      <c r="B137" s="13"/>
      <c r="C137" s="31"/>
      <c r="D137" s="32"/>
      <c r="E137" s="58">
        <v>312209</v>
      </c>
      <c r="G137" s="54" t="s">
        <v>700</v>
      </c>
      <c r="H137" s="54" t="s">
        <v>1590</v>
      </c>
      <c r="I137" s="54" t="s">
        <v>701</v>
      </c>
      <c r="J137" s="91">
        <v>3123152</v>
      </c>
      <c r="K137" s="91"/>
      <c r="L137" s="54" t="s">
        <v>701</v>
      </c>
      <c r="M137" s="91">
        <v>78741</v>
      </c>
      <c r="N137" s="91">
        <v>32</v>
      </c>
      <c r="O137" s="98">
        <v>1.5099862258953167</v>
      </c>
      <c r="P137" s="57">
        <v>39141</v>
      </c>
      <c r="Q137" s="57">
        <v>39338</v>
      </c>
      <c r="R137" s="92" t="s">
        <v>1547</v>
      </c>
      <c r="S137" s="92" t="s">
        <v>1451</v>
      </c>
      <c r="T137" s="31" t="s">
        <v>1452</v>
      </c>
      <c r="U137" s="31" t="s">
        <v>3302</v>
      </c>
      <c r="W137" s="92" t="s">
        <v>2259</v>
      </c>
      <c r="X137" s="125"/>
      <c r="Y137" s="125"/>
      <c r="Z137" s="125"/>
      <c r="AB137" s="125"/>
      <c r="AE137" s="125"/>
      <c r="AH137" s="125"/>
      <c r="AI137" s="5"/>
      <c r="AL137" s="9"/>
      <c r="AM137" s="32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</row>
    <row r="138" spans="2:148" ht="15.75">
      <c r="B138" s="13"/>
      <c r="C138" s="31"/>
      <c r="D138" s="32"/>
      <c r="E138" s="32">
        <v>171602</v>
      </c>
      <c r="G138" s="13" t="s">
        <v>1330</v>
      </c>
      <c r="H138" s="13" t="s">
        <v>1075</v>
      </c>
      <c r="I138" s="13" t="s">
        <v>3093</v>
      </c>
      <c r="L138" s="13" t="s">
        <v>1475</v>
      </c>
      <c r="M138" s="31">
        <v>78660</v>
      </c>
      <c r="N138" s="40">
        <v>306</v>
      </c>
      <c r="O138" s="51">
        <v>17.41</v>
      </c>
      <c r="P138" s="30">
        <v>36952</v>
      </c>
      <c r="R138" s="31" t="s">
        <v>745</v>
      </c>
      <c r="S138" s="31" t="s">
        <v>1331</v>
      </c>
      <c r="T138" s="31" t="s">
        <v>744</v>
      </c>
      <c r="U138" s="31" t="s">
        <v>554</v>
      </c>
      <c r="W138" s="31" t="s">
        <v>1081</v>
      </c>
      <c r="X138" s="125"/>
      <c r="Y138" s="125"/>
      <c r="Z138" s="125"/>
      <c r="AB138" s="125"/>
      <c r="AE138" s="125"/>
      <c r="AH138" s="125"/>
      <c r="AI138" s="5"/>
      <c r="AL138" s="9"/>
      <c r="AM138" s="32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</row>
    <row r="139" spans="2:148" ht="15.75">
      <c r="B139" s="13"/>
      <c r="C139" s="31"/>
      <c r="D139" s="32"/>
      <c r="E139" s="32">
        <v>204990</v>
      </c>
      <c r="G139" s="13" t="s">
        <v>594</v>
      </c>
      <c r="H139" s="13" t="s">
        <v>2088</v>
      </c>
      <c r="I139" s="13" t="s">
        <v>4027</v>
      </c>
      <c r="L139" s="13" t="s">
        <v>595</v>
      </c>
      <c r="M139" s="31">
        <v>78705</v>
      </c>
      <c r="N139" s="31">
        <v>15</v>
      </c>
      <c r="O139" s="51">
        <v>0.14</v>
      </c>
      <c r="P139" s="30">
        <v>37418</v>
      </c>
      <c r="Q139" s="30">
        <v>37538</v>
      </c>
      <c r="R139" s="31" t="s">
        <v>596</v>
      </c>
      <c r="S139" s="31" t="s">
        <v>597</v>
      </c>
      <c r="T139" s="31" t="s">
        <v>598</v>
      </c>
      <c r="U139" s="31" t="s">
        <v>3302</v>
      </c>
      <c r="W139" s="31" t="s">
        <v>2301</v>
      </c>
      <c r="X139" s="125"/>
      <c r="Y139" s="125"/>
      <c r="Z139" s="125"/>
      <c r="AB139" s="125"/>
      <c r="AE139" s="125"/>
      <c r="AH139" s="125"/>
      <c r="AI139" s="5"/>
      <c r="AL139" s="9"/>
      <c r="AM139" s="32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</row>
    <row r="140" spans="2:148" ht="15.75">
      <c r="B140" s="13"/>
      <c r="C140" s="31"/>
      <c r="D140" s="32"/>
      <c r="G140" s="13" t="s">
        <v>1272</v>
      </c>
      <c r="H140" s="13" t="s">
        <v>1273</v>
      </c>
      <c r="I140" s="13" t="s">
        <v>1274</v>
      </c>
      <c r="L140" s="13" t="s">
        <v>1497</v>
      </c>
      <c r="M140" s="31">
        <v>78753</v>
      </c>
      <c r="N140" s="40">
        <v>290</v>
      </c>
      <c r="O140" s="51">
        <v>12.65</v>
      </c>
      <c r="P140" s="30">
        <v>34809</v>
      </c>
      <c r="Q140" s="30">
        <v>35037</v>
      </c>
      <c r="R140" s="30"/>
      <c r="S140" s="31" t="s">
        <v>1275</v>
      </c>
      <c r="T140" s="31" t="s">
        <v>499</v>
      </c>
      <c r="U140" s="31" t="s">
        <v>3302</v>
      </c>
      <c r="W140" s="31" t="s">
        <v>3516</v>
      </c>
      <c r="X140" s="125"/>
      <c r="Y140" s="125"/>
      <c r="Z140" s="125"/>
      <c r="AB140" s="125"/>
      <c r="AE140" s="125"/>
      <c r="AH140" s="125"/>
      <c r="AI140" s="5"/>
      <c r="AL140" s="9"/>
      <c r="AM140" s="32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</row>
    <row r="141" spans="2:148" ht="15.75">
      <c r="B141" s="13"/>
      <c r="C141" s="31"/>
      <c r="D141" s="32"/>
      <c r="E141" s="124">
        <v>11243426</v>
      </c>
      <c r="F141" s="13"/>
      <c r="G141" s="125" t="s">
        <v>5181</v>
      </c>
      <c r="H141" s="125" t="s">
        <v>5232</v>
      </c>
      <c r="I141" s="125" t="s">
        <v>5180</v>
      </c>
      <c r="J141" s="126">
        <v>256441</v>
      </c>
      <c r="K141" s="13"/>
      <c r="M141" s="126" t="s">
        <v>4485</v>
      </c>
      <c r="N141" s="31">
        <v>76</v>
      </c>
      <c r="O141" s="129">
        <v>5.0485</v>
      </c>
      <c r="P141" s="127">
        <v>41943</v>
      </c>
      <c r="Q141" s="127">
        <v>42186</v>
      </c>
      <c r="R141" s="126" t="s">
        <v>5238</v>
      </c>
      <c r="S141" s="126" t="s">
        <v>5233</v>
      </c>
      <c r="T141" s="126" t="s">
        <v>4674</v>
      </c>
      <c r="U141" s="31" t="s">
        <v>906</v>
      </c>
      <c r="W141" s="31" t="s">
        <v>5261</v>
      </c>
      <c r="X141" s="125"/>
      <c r="Y141" s="125"/>
      <c r="Z141" s="125"/>
      <c r="AB141" s="125"/>
      <c r="AE141" s="125"/>
      <c r="AH141" s="125"/>
      <c r="AI141" s="5"/>
      <c r="AL141" s="9"/>
      <c r="AM141" s="32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</row>
    <row r="142" spans="2:148" ht="15.75">
      <c r="B142" s="13"/>
      <c r="C142" s="31"/>
      <c r="D142" s="32"/>
      <c r="G142" s="13" t="s">
        <v>500</v>
      </c>
      <c r="H142" s="13" t="s">
        <v>501</v>
      </c>
      <c r="I142" s="13" t="s">
        <v>502</v>
      </c>
      <c r="L142" s="13" t="s">
        <v>1498</v>
      </c>
      <c r="M142" s="31">
        <v>78746</v>
      </c>
      <c r="N142" s="40">
        <v>308</v>
      </c>
      <c r="O142" s="51">
        <v>18.62</v>
      </c>
      <c r="P142" s="30">
        <v>35174</v>
      </c>
      <c r="Q142" s="30">
        <v>35264</v>
      </c>
      <c r="R142" s="30"/>
      <c r="S142" s="31" t="s">
        <v>507</v>
      </c>
      <c r="T142" s="31" t="s">
        <v>508</v>
      </c>
      <c r="U142" s="31" t="s">
        <v>3302</v>
      </c>
      <c r="W142" s="31" t="s">
        <v>3520</v>
      </c>
      <c r="X142" s="125"/>
      <c r="Y142" s="125"/>
      <c r="Z142" s="125"/>
      <c r="AB142" s="125"/>
      <c r="AE142" s="125"/>
      <c r="AH142" s="125"/>
      <c r="AI142" s="5"/>
      <c r="AL142" s="9"/>
      <c r="AM142" s="32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</row>
    <row r="143" spans="2:148" ht="15.75">
      <c r="B143" s="13"/>
      <c r="C143" s="31"/>
      <c r="D143" s="32"/>
      <c r="E143" s="32">
        <v>192451</v>
      </c>
      <c r="G143" s="13" t="s">
        <v>2459</v>
      </c>
      <c r="H143" s="13" t="s">
        <v>2317</v>
      </c>
      <c r="I143" s="13" t="s">
        <v>1806</v>
      </c>
      <c r="L143" s="13" t="s">
        <v>2356</v>
      </c>
      <c r="M143" s="31">
        <v>78727</v>
      </c>
      <c r="N143" s="31">
        <v>94</v>
      </c>
      <c r="O143" s="51">
        <v>16.1</v>
      </c>
      <c r="P143" s="30">
        <v>37221</v>
      </c>
      <c r="Q143" s="30">
        <v>37531</v>
      </c>
      <c r="R143" s="31" t="s">
        <v>745</v>
      </c>
      <c r="S143" s="31" t="s">
        <v>2312</v>
      </c>
      <c r="T143" s="31" t="s">
        <v>2357</v>
      </c>
      <c r="U143" s="31" t="s">
        <v>3302</v>
      </c>
      <c r="W143" s="31" t="s">
        <v>4000</v>
      </c>
      <c r="X143" s="125"/>
      <c r="Y143" s="125"/>
      <c r="Z143" s="125"/>
      <c r="AB143" s="125"/>
      <c r="AE143" s="125"/>
      <c r="AH143" s="125"/>
      <c r="AI143" s="5"/>
      <c r="AL143" s="9"/>
      <c r="AM143" s="32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</row>
    <row r="144" spans="2:148" ht="15.75">
      <c r="B144" s="13"/>
      <c r="C144" s="31"/>
      <c r="D144" s="32"/>
      <c r="E144" s="124">
        <v>11049219</v>
      </c>
      <c r="F144" s="13"/>
      <c r="G144" s="125" t="s">
        <v>4829</v>
      </c>
      <c r="H144" s="125" t="s">
        <v>6044</v>
      </c>
      <c r="I144" s="125" t="s">
        <v>6045</v>
      </c>
      <c r="J144" s="126">
        <v>3500169</v>
      </c>
      <c r="K144" s="125"/>
      <c r="M144" s="126" t="s">
        <v>3633</v>
      </c>
      <c r="N144" s="31">
        <v>201</v>
      </c>
      <c r="O144" s="129">
        <v>0.58</v>
      </c>
      <c r="P144" s="127">
        <v>41592</v>
      </c>
      <c r="Q144" s="127">
        <v>41957</v>
      </c>
      <c r="R144" s="126" t="s">
        <v>4785</v>
      </c>
      <c r="S144" s="126" t="s">
        <v>4875</v>
      </c>
      <c r="T144" s="126" t="s">
        <v>2223</v>
      </c>
      <c r="U144" s="31" t="s">
        <v>3302</v>
      </c>
      <c r="W144" s="31" t="s">
        <v>4907</v>
      </c>
      <c r="X144" s="125"/>
      <c r="Y144" s="125"/>
      <c r="Z144" s="125"/>
      <c r="AB144" s="125"/>
      <c r="AE144" s="125"/>
      <c r="AH144" s="125"/>
      <c r="AI144" s="5"/>
      <c r="AL144" s="9"/>
      <c r="AM144" s="32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</row>
    <row r="145" spans="2:148" ht="15.75">
      <c r="B145" s="13"/>
      <c r="C145" s="31"/>
      <c r="D145" s="32"/>
      <c r="E145" s="124">
        <v>11066274</v>
      </c>
      <c r="F145" s="13"/>
      <c r="G145" s="125" t="s">
        <v>4844</v>
      </c>
      <c r="H145" s="125" t="s">
        <v>5441</v>
      </c>
      <c r="I145" s="125" t="s">
        <v>4845</v>
      </c>
      <c r="J145" s="126">
        <v>5084898</v>
      </c>
      <c r="K145" s="125"/>
      <c r="M145" s="126" t="s">
        <v>4280</v>
      </c>
      <c r="N145" s="31">
        <v>346</v>
      </c>
      <c r="O145" s="129">
        <v>20.8765</v>
      </c>
      <c r="P145" s="127">
        <v>41626</v>
      </c>
      <c r="Q145" s="127">
        <v>42033</v>
      </c>
      <c r="R145" s="126" t="s">
        <v>4460</v>
      </c>
      <c r="S145" s="126" t="s">
        <v>4887</v>
      </c>
      <c r="T145" s="126" t="s">
        <v>119</v>
      </c>
      <c r="U145" s="31" t="s">
        <v>3302</v>
      </c>
      <c r="W145" s="31" t="s">
        <v>4907</v>
      </c>
      <c r="X145" s="125"/>
      <c r="Y145" s="125"/>
      <c r="Z145" s="125"/>
      <c r="AB145" s="125"/>
      <c r="AE145" s="125"/>
      <c r="AH145" s="125"/>
      <c r="AI145" s="5"/>
      <c r="AL145" s="9"/>
      <c r="AM145" s="32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</row>
    <row r="146" spans="2:148" ht="15.75">
      <c r="B146" s="13"/>
      <c r="C146" s="31"/>
      <c r="D146" s="32"/>
      <c r="E146" s="152">
        <v>11429165</v>
      </c>
      <c r="F146" s="153"/>
      <c r="G146" s="154" t="s">
        <v>5681</v>
      </c>
      <c r="H146" s="153" t="s">
        <v>5682</v>
      </c>
      <c r="I146" s="154" t="s">
        <v>5683</v>
      </c>
      <c r="J146" s="155">
        <v>249839</v>
      </c>
      <c r="K146" s="153"/>
      <c r="L146" s="153"/>
      <c r="M146" s="155" t="s">
        <v>532</v>
      </c>
      <c r="N146" s="156">
        <v>166</v>
      </c>
      <c r="O146" s="162">
        <v>0.4921</v>
      </c>
      <c r="P146" s="157">
        <v>42286</v>
      </c>
      <c r="Q146" s="157">
        <v>42606</v>
      </c>
      <c r="R146" s="156" t="s">
        <v>1871</v>
      </c>
      <c r="S146" s="155" t="s">
        <v>5684</v>
      </c>
      <c r="T146" s="155" t="s">
        <v>2223</v>
      </c>
      <c r="U146" s="31" t="s">
        <v>177</v>
      </c>
      <c r="W146" s="163" t="s">
        <v>5676</v>
      </c>
      <c r="X146" s="125"/>
      <c r="Y146" s="125"/>
      <c r="Z146" s="125"/>
      <c r="AB146" s="125"/>
      <c r="AE146" s="125"/>
      <c r="AH146" s="125"/>
      <c r="AI146" s="5"/>
      <c r="AL146" s="9"/>
      <c r="AM146" s="32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</row>
    <row r="147" spans="2:148" ht="15.75">
      <c r="B147" s="13"/>
      <c r="C147" s="31"/>
      <c r="D147" s="32"/>
      <c r="E147" s="124">
        <v>11605906</v>
      </c>
      <c r="G147" s="125" t="s">
        <v>5854</v>
      </c>
      <c r="H147" s="125" t="s">
        <v>5855</v>
      </c>
      <c r="I147" s="125" t="s">
        <v>5856</v>
      </c>
      <c r="J147" s="126">
        <v>3308061</v>
      </c>
      <c r="K147" s="13"/>
      <c r="M147" s="126" t="s">
        <v>4071</v>
      </c>
      <c r="N147" s="31">
        <v>360</v>
      </c>
      <c r="O147" s="129">
        <v>9.33</v>
      </c>
      <c r="P147" s="127">
        <v>42639</v>
      </c>
      <c r="Q147" s="13"/>
      <c r="S147" s="126" t="s">
        <v>5857</v>
      </c>
      <c r="T147" s="126" t="s">
        <v>293</v>
      </c>
      <c r="U147" s="126" t="s">
        <v>554</v>
      </c>
      <c r="V147" s="126"/>
      <c r="W147" s="31" t="s">
        <v>5939</v>
      </c>
      <c r="X147" s="125"/>
      <c r="Y147" s="125"/>
      <c r="Z147" s="125"/>
      <c r="AB147" s="125"/>
      <c r="AE147" s="125"/>
      <c r="AH147" s="125"/>
      <c r="AI147" s="5"/>
      <c r="AL147" s="9"/>
      <c r="AM147" s="32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</row>
    <row r="148" spans="2:148" ht="15.75">
      <c r="B148" s="13"/>
      <c r="C148" s="31"/>
      <c r="D148" s="32"/>
      <c r="E148" s="124">
        <v>11628044</v>
      </c>
      <c r="F148" s="13"/>
      <c r="G148" s="202" t="s">
        <v>5956</v>
      </c>
      <c r="H148" s="202" t="s">
        <v>5855</v>
      </c>
      <c r="I148" s="202" t="s">
        <v>5955</v>
      </c>
      <c r="J148" s="202">
        <v>5380558</v>
      </c>
      <c r="K148" s="13"/>
      <c r="M148" s="209" t="s">
        <v>4071</v>
      </c>
      <c r="N148" s="210">
        <v>360</v>
      </c>
      <c r="O148" s="211">
        <v>9.33</v>
      </c>
      <c r="P148" s="212">
        <v>42678</v>
      </c>
      <c r="Q148" s="202"/>
      <c r="R148" s="31" t="s">
        <v>6014</v>
      </c>
      <c r="S148" s="209" t="s">
        <v>6015</v>
      </c>
      <c r="T148" s="209" t="s">
        <v>293</v>
      </c>
      <c r="U148" s="209" t="s">
        <v>907</v>
      </c>
      <c r="V148" s="209"/>
      <c r="W148" s="31" t="s">
        <v>6048</v>
      </c>
      <c r="X148" s="125"/>
      <c r="Y148" s="125"/>
      <c r="Z148" s="125"/>
      <c r="AB148" s="125"/>
      <c r="AE148" s="125"/>
      <c r="AH148" s="125"/>
      <c r="AI148" s="5"/>
      <c r="AL148" s="9"/>
      <c r="AM148" s="32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</row>
    <row r="149" spans="2:148" ht="15.75">
      <c r="B149" s="13"/>
      <c r="C149" s="31"/>
      <c r="D149" s="32"/>
      <c r="E149" s="56" t="s">
        <v>2409</v>
      </c>
      <c r="G149" s="54" t="s">
        <v>2324</v>
      </c>
      <c r="H149" s="58" t="s">
        <v>142</v>
      </c>
      <c r="I149" s="54" t="s">
        <v>1454</v>
      </c>
      <c r="J149" s="91">
        <v>3076896</v>
      </c>
      <c r="K149" s="91"/>
      <c r="L149" s="54" t="s">
        <v>1454</v>
      </c>
      <c r="M149" s="91">
        <v>78741</v>
      </c>
      <c r="N149" s="91">
        <v>36</v>
      </c>
      <c r="O149" s="98">
        <v>2.037</v>
      </c>
      <c r="P149" s="57">
        <v>39141</v>
      </c>
      <c r="Q149" s="112">
        <v>39476</v>
      </c>
      <c r="R149" s="92" t="s">
        <v>4325</v>
      </c>
      <c r="S149" s="92" t="s">
        <v>2278</v>
      </c>
      <c r="T149" s="31" t="s">
        <v>3145</v>
      </c>
      <c r="U149" s="92" t="s">
        <v>906</v>
      </c>
      <c r="V149" s="92"/>
      <c r="W149" s="92" t="s">
        <v>2259</v>
      </c>
      <c r="X149" s="125"/>
      <c r="Y149" s="125"/>
      <c r="Z149" s="125"/>
      <c r="AB149" s="125"/>
      <c r="AE149" s="125"/>
      <c r="AH149" s="125"/>
      <c r="AI149" s="5"/>
      <c r="AL149" s="9"/>
      <c r="AM149" s="32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</row>
    <row r="150" spans="2:148" ht="15.75">
      <c r="B150" s="13"/>
      <c r="C150" s="31"/>
      <c r="D150" s="32"/>
      <c r="E150" s="124">
        <v>11318798</v>
      </c>
      <c r="F150" s="13"/>
      <c r="G150" s="125" t="s">
        <v>5268</v>
      </c>
      <c r="H150" s="125" t="s">
        <v>5941</v>
      </c>
      <c r="I150" s="125" t="s">
        <v>5269</v>
      </c>
      <c r="J150" s="125">
        <v>845025</v>
      </c>
      <c r="K150" s="13"/>
      <c r="M150" s="126" t="s">
        <v>3633</v>
      </c>
      <c r="N150" s="31">
        <v>110</v>
      </c>
      <c r="O150" s="129">
        <v>0.489</v>
      </c>
      <c r="P150" s="127">
        <v>42090</v>
      </c>
      <c r="Q150" s="127">
        <v>42551</v>
      </c>
      <c r="R150" s="31" t="s">
        <v>4073</v>
      </c>
      <c r="S150" s="126" t="s">
        <v>5048</v>
      </c>
      <c r="T150" s="126" t="s">
        <v>2224</v>
      </c>
      <c r="U150" s="31" t="s">
        <v>177</v>
      </c>
      <c r="W150" s="31" t="s">
        <v>5373</v>
      </c>
      <c r="X150" s="125"/>
      <c r="Y150" s="125"/>
      <c r="Z150" s="125"/>
      <c r="AB150" s="125"/>
      <c r="AE150" s="125"/>
      <c r="AH150" s="125"/>
      <c r="AI150" s="5"/>
      <c r="AL150" s="9"/>
      <c r="AM150" s="32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</row>
    <row r="151" spans="2:148" ht="15.75">
      <c r="B151" s="13"/>
      <c r="C151" s="31"/>
      <c r="D151" s="32"/>
      <c r="E151" s="124">
        <v>11528417</v>
      </c>
      <c r="F151" s="13"/>
      <c r="G151" s="125" t="s">
        <v>5750</v>
      </c>
      <c r="H151" s="125" t="s">
        <v>5748</v>
      </c>
      <c r="I151" s="125" t="s">
        <v>5749</v>
      </c>
      <c r="J151" s="126">
        <v>3041549</v>
      </c>
      <c r="K151" s="13"/>
      <c r="M151" s="126" t="s">
        <v>3707</v>
      </c>
      <c r="N151" s="31">
        <v>300</v>
      </c>
      <c r="O151" s="129">
        <v>13.65</v>
      </c>
      <c r="P151" s="127">
        <v>42496</v>
      </c>
      <c r="Q151" s="13"/>
      <c r="R151" s="126" t="s">
        <v>5238</v>
      </c>
      <c r="S151" s="126" t="s">
        <v>5792</v>
      </c>
      <c r="T151" s="126" t="s">
        <v>5791</v>
      </c>
      <c r="U151" s="126" t="s">
        <v>907</v>
      </c>
      <c r="V151" s="126"/>
      <c r="W151" s="31" t="s">
        <v>5821</v>
      </c>
      <c r="X151" s="125"/>
      <c r="Y151" s="125"/>
      <c r="Z151" s="125"/>
      <c r="AB151" s="125"/>
      <c r="AE151" s="125"/>
      <c r="AH151" s="125"/>
      <c r="AI151" s="5"/>
      <c r="AL151" s="9"/>
      <c r="AM151" s="32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</row>
    <row r="152" spans="2:148" ht="15.75">
      <c r="B152" s="13"/>
      <c r="C152" s="31"/>
      <c r="D152" s="32"/>
      <c r="E152" s="32">
        <v>173108</v>
      </c>
      <c r="G152" s="13" t="s">
        <v>1085</v>
      </c>
      <c r="H152" s="13" t="s">
        <v>504</v>
      </c>
      <c r="I152" s="13" t="s">
        <v>3796</v>
      </c>
      <c r="L152" s="13" t="s">
        <v>2741</v>
      </c>
      <c r="M152" s="31">
        <v>78701</v>
      </c>
      <c r="N152" s="40">
        <v>86</v>
      </c>
      <c r="O152" s="51">
        <v>0.778</v>
      </c>
      <c r="P152" s="30">
        <v>36992</v>
      </c>
      <c r="Q152" s="30">
        <v>37113</v>
      </c>
      <c r="R152" s="30"/>
      <c r="S152" s="31" t="s">
        <v>4066</v>
      </c>
      <c r="T152" s="31" t="s">
        <v>3594</v>
      </c>
      <c r="U152" s="31" t="s">
        <v>3302</v>
      </c>
      <c r="W152" s="31" t="s">
        <v>1082</v>
      </c>
      <c r="X152" s="125"/>
      <c r="Y152" s="125"/>
      <c r="Z152" s="125"/>
      <c r="AB152" s="125"/>
      <c r="AE152" s="125"/>
      <c r="AH152" s="125"/>
      <c r="AI152" s="5"/>
      <c r="AL152" s="9"/>
      <c r="AM152" s="32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</row>
    <row r="153" spans="2:148" ht="15.75">
      <c r="B153" s="13"/>
      <c r="C153" s="31"/>
      <c r="D153" s="32"/>
      <c r="E153" s="67">
        <v>271440</v>
      </c>
      <c r="G153" s="70" t="s">
        <v>4186</v>
      </c>
      <c r="H153" s="69" t="s">
        <v>4187</v>
      </c>
      <c r="I153" s="13" t="s">
        <v>4185</v>
      </c>
      <c r="J153" s="31">
        <v>3047835</v>
      </c>
      <c r="L153" s="69"/>
      <c r="M153" s="31">
        <v>78717</v>
      </c>
      <c r="N153" s="31">
        <v>108</v>
      </c>
      <c r="O153" s="51">
        <v>10.2</v>
      </c>
      <c r="P153" s="68">
        <v>38887</v>
      </c>
      <c r="Q153" s="68">
        <v>39160</v>
      </c>
      <c r="R153" s="31" t="s">
        <v>1149</v>
      </c>
      <c r="S153" s="31" t="s">
        <v>4188</v>
      </c>
      <c r="T153" s="31" t="s">
        <v>4189</v>
      </c>
      <c r="U153" s="31" t="s">
        <v>3302</v>
      </c>
      <c r="W153" s="31" t="s">
        <v>1814</v>
      </c>
      <c r="X153" s="125"/>
      <c r="Y153" s="125"/>
      <c r="Z153" s="125"/>
      <c r="AB153" s="125"/>
      <c r="AE153" s="125"/>
      <c r="AH153" s="125" t="s">
        <v>2780</v>
      </c>
      <c r="AI153" s="5"/>
      <c r="AL153" s="9"/>
      <c r="AM153" s="32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</row>
    <row r="154" spans="2:148" ht="15.75">
      <c r="B154" s="13"/>
      <c r="C154" s="31"/>
      <c r="D154" s="32"/>
      <c r="E154" s="124">
        <v>11131133</v>
      </c>
      <c r="F154" s="13"/>
      <c r="G154" s="125" t="s">
        <v>5039</v>
      </c>
      <c r="H154" s="125" t="s">
        <v>5002</v>
      </c>
      <c r="I154" s="125" t="s">
        <v>5038</v>
      </c>
      <c r="J154" s="126">
        <v>5095630</v>
      </c>
      <c r="K154" s="13"/>
      <c r="M154" s="126" t="s">
        <v>3923</v>
      </c>
      <c r="N154" s="31">
        <v>69</v>
      </c>
      <c r="O154" s="129">
        <v>13.5</v>
      </c>
      <c r="P154" s="127">
        <v>41758</v>
      </c>
      <c r="Q154" s="127">
        <v>42142</v>
      </c>
      <c r="R154" s="126" t="s">
        <v>1871</v>
      </c>
      <c r="S154" s="126" t="s">
        <v>5050</v>
      </c>
      <c r="T154" s="126" t="s">
        <v>2235</v>
      </c>
      <c r="U154" s="31" t="s">
        <v>906</v>
      </c>
      <c r="W154" s="31" t="s">
        <v>5078</v>
      </c>
      <c r="X154" s="125"/>
      <c r="Y154" s="125"/>
      <c r="Z154" s="125"/>
      <c r="AB154" s="125"/>
      <c r="AE154" s="125"/>
      <c r="AH154" s="125" t="s">
        <v>2780</v>
      </c>
      <c r="AI154" s="5"/>
      <c r="AL154" s="9"/>
      <c r="AM154" s="32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</row>
    <row r="155" spans="2:148" ht="15.75">
      <c r="B155" s="13"/>
      <c r="C155" s="31"/>
      <c r="D155" s="32"/>
      <c r="E155" s="67">
        <v>242164</v>
      </c>
      <c r="G155" s="67" t="s">
        <v>3398</v>
      </c>
      <c r="H155" s="69" t="s">
        <v>1904</v>
      </c>
      <c r="I155" s="13" t="s">
        <v>2690</v>
      </c>
      <c r="J155" s="31">
        <v>3138573</v>
      </c>
      <c r="L155" s="69" t="s">
        <v>1905</v>
      </c>
      <c r="M155" s="31">
        <v>78717</v>
      </c>
      <c r="N155" s="31">
        <v>66</v>
      </c>
      <c r="O155" s="51">
        <v>12.2</v>
      </c>
      <c r="P155" s="68">
        <v>38266</v>
      </c>
      <c r="Q155" s="68">
        <v>38427</v>
      </c>
      <c r="R155" s="31" t="s">
        <v>2024</v>
      </c>
      <c r="S155" s="31" t="s">
        <v>1906</v>
      </c>
      <c r="T155" s="31" t="s">
        <v>1907</v>
      </c>
      <c r="U155" s="31" t="s">
        <v>3302</v>
      </c>
      <c r="W155" s="31" t="s">
        <v>589</v>
      </c>
      <c r="X155" s="125"/>
      <c r="Y155" s="125"/>
      <c r="Z155" s="125"/>
      <c r="AB155" s="125"/>
      <c r="AE155" s="125"/>
      <c r="AH155" s="125" t="s">
        <v>2780</v>
      </c>
      <c r="AI155" s="5"/>
      <c r="AL155" s="9"/>
      <c r="AM155" s="32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</row>
    <row r="156" spans="2:148" ht="15.75">
      <c r="B156" s="13"/>
      <c r="C156" s="31"/>
      <c r="D156" s="32"/>
      <c r="E156" s="67">
        <v>280329</v>
      </c>
      <c r="G156" s="70" t="s">
        <v>2685</v>
      </c>
      <c r="H156" s="69" t="s">
        <v>2686</v>
      </c>
      <c r="I156" s="13" t="s">
        <v>2687</v>
      </c>
      <c r="J156" s="31">
        <v>3280217</v>
      </c>
      <c r="L156" s="69"/>
      <c r="M156" s="31">
        <v>78717</v>
      </c>
      <c r="N156" s="31">
        <v>118</v>
      </c>
      <c r="O156" s="51">
        <v>14.5</v>
      </c>
      <c r="P156" s="68">
        <v>39060</v>
      </c>
      <c r="Q156" s="68">
        <v>39286</v>
      </c>
      <c r="R156" s="126" t="s">
        <v>259</v>
      </c>
      <c r="S156" s="31" t="s">
        <v>2688</v>
      </c>
      <c r="T156" s="31" t="s">
        <v>2689</v>
      </c>
      <c r="U156" s="31" t="s">
        <v>3302</v>
      </c>
      <c r="W156" s="31" t="s">
        <v>4322</v>
      </c>
      <c r="X156" s="125"/>
      <c r="Y156" s="125"/>
      <c r="Z156" s="125"/>
      <c r="AB156" s="125"/>
      <c r="AE156" s="125"/>
      <c r="AH156" s="125" t="s">
        <v>2780</v>
      </c>
      <c r="AI156" s="5"/>
      <c r="AL156" s="9"/>
      <c r="AM156" s="32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</row>
    <row r="157" spans="2:148" ht="15.75">
      <c r="B157" s="13"/>
      <c r="C157" s="31"/>
      <c r="D157" s="32"/>
      <c r="E157" s="124">
        <v>10524904</v>
      </c>
      <c r="F157" s="13"/>
      <c r="G157" s="125" t="s">
        <v>2557</v>
      </c>
      <c r="H157" s="125" t="s">
        <v>2558</v>
      </c>
      <c r="I157" s="125" t="s">
        <v>2559</v>
      </c>
      <c r="J157" s="126">
        <v>3501338</v>
      </c>
      <c r="K157" s="13"/>
      <c r="L157" s="125"/>
      <c r="M157" s="126" t="s">
        <v>3923</v>
      </c>
      <c r="N157" s="31">
        <v>71</v>
      </c>
      <c r="O157" s="129">
        <v>12</v>
      </c>
      <c r="P157" s="127">
        <v>40522</v>
      </c>
      <c r="Q157" s="127">
        <v>40967</v>
      </c>
      <c r="R157" s="92" t="s">
        <v>4325</v>
      </c>
      <c r="S157" s="126" t="s">
        <v>2560</v>
      </c>
      <c r="T157" s="126" t="s">
        <v>2223</v>
      </c>
      <c r="U157" s="126" t="s">
        <v>906</v>
      </c>
      <c r="V157" s="126"/>
      <c r="W157" s="31" t="s">
        <v>2555</v>
      </c>
      <c r="X157" s="125"/>
      <c r="Y157" s="125"/>
      <c r="Z157" s="125"/>
      <c r="AB157" s="125"/>
      <c r="AE157" s="125"/>
      <c r="AH157" s="125" t="s">
        <v>2780</v>
      </c>
      <c r="AI157" s="5"/>
      <c r="AL157" s="9"/>
      <c r="AM157" s="32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</row>
    <row r="158" spans="2:148" ht="15.75">
      <c r="B158" s="13"/>
      <c r="C158" s="31"/>
      <c r="D158" s="32"/>
      <c r="E158" s="124">
        <v>10868970</v>
      </c>
      <c r="F158" s="13"/>
      <c r="G158" s="125" t="s">
        <v>4569</v>
      </c>
      <c r="H158" s="125" t="s">
        <v>4567</v>
      </c>
      <c r="I158" s="125" t="s">
        <v>4568</v>
      </c>
      <c r="J158" s="126">
        <v>3079465</v>
      </c>
      <c r="K158" s="13"/>
      <c r="M158" s="126">
        <v>78717</v>
      </c>
      <c r="N158" s="31">
        <v>52</v>
      </c>
      <c r="O158" s="129">
        <v>8</v>
      </c>
      <c r="P158" s="127">
        <v>41253</v>
      </c>
      <c r="Q158" s="127">
        <v>41533</v>
      </c>
      <c r="R158" s="31" t="s">
        <v>4218</v>
      </c>
      <c r="S158" s="126" t="s">
        <v>4606</v>
      </c>
      <c r="T158" s="126" t="s">
        <v>2223</v>
      </c>
      <c r="U158" s="31" t="s">
        <v>906</v>
      </c>
      <c r="W158" s="31" t="s">
        <v>4629</v>
      </c>
      <c r="X158" s="125"/>
      <c r="Y158" s="125"/>
      <c r="Z158" s="125"/>
      <c r="AB158" s="125"/>
      <c r="AE158" s="125"/>
      <c r="AH158" s="125"/>
      <c r="AI158" s="5"/>
      <c r="AL158" s="9"/>
      <c r="AM158" s="32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</row>
    <row r="159" spans="2:148" ht="15.75">
      <c r="B159" s="13"/>
      <c r="C159" s="31"/>
      <c r="D159" s="32"/>
      <c r="E159" s="124">
        <v>11202497</v>
      </c>
      <c r="F159" s="13"/>
      <c r="G159" s="125" t="s">
        <v>5136</v>
      </c>
      <c r="H159" s="125" t="s">
        <v>5134</v>
      </c>
      <c r="I159" s="125" t="s">
        <v>5135</v>
      </c>
      <c r="J159" s="126">
        <v>5100915</v>
      </c>
      <c r="K159" s="125"/>
      <c r="L159" s="125"/>
      <c r="M159" s="126" t="s">
        <v>3923</v>
      </c>
      <c r="N159" s="31">
        <v>49</v>
      </c>
      <c r="O159" s="129">
        <v>7.385</v>
      </c>
      <c r="P159" s="127">
        <v>41870</v>
      </c>
      <c r="Q159" s="127">
        <v>42108</v>
      </c>
      <c r="R159" s="31" t="s">
        <v>4877</v>
      </c>
      <c r="S159" s="126" t="s">
        <v>4783</v>
      </c>
      <c r="T159" s="126" t="s">
        <v>2223</v>
      </c>
      <c r="U159" s="31" t="s">
        <v>906</v>
      </c>
      <c r="W159" s="31" t="s">
        <v>5175</v>
      </c>
      <c r="X159" s="125"/>
      <c r="Y159" s="125"/>
      <c r="Z159" s="125"/>
      <c r="AB159" s="125"/>
      <c r="AE159" s="125"/>
      <c r="AH159" s="125"/>
      <c r="AI159" s="5"/>
      <c r="AL159" s="9"/>
      <c r="AM159" s="32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</row>
    <row r="160" spans="2:148" ht="15.75">
      <c r="B160" s="13"/>
      <c r="C160" s="31"/>
      <c r="D160" s="32"/>
      <c r="E160" s="152">
        <v>10863981</v>
      </c>
      <c r="F160" s="153"/>
      <c r="G160" s="154" t="s">
        <v>4536</v>
      </c>
      <c r="H160" s="154" t="s">
        <v>4593</v>
      </c>
      <c r="I160" s="154" t="s">
        <v>4535</v>
      </c>
      <c r="J160" s="155">
        <v>3554489</v>
      </c>
      <c r="K160" s="153"/>
      <c r="L160" s="153"/>
      <c r="M160" s="155" t="s">
        <v>2777</v>
      </c>
      <c r="N160" s="156">
        <v>7</v>
      </c>
      <c r="O160" s="159">
        <v>0.39</v>
      </c>
      <c r="P160" s="157">
        <v>41242</v>
      </c>
      <c r="Q160" s="157">
        <v>41529</v>
      </c>
      <c r="R160" s="156" t="s">
        <v>4218</v>
      </c>
      <c r="S160" s="155" t="s">
        <v>4588</v>
      </c>
      <c r="T160" s="155" t="s">
        <v>2223</v>
      </c>
      <c r="U160" s="31" t="s">
        <v>3302</v>
      </c>
      <c r="W160" s="156" t="s">
        <v>4629</v>
      </c>
      <c r="X160" s="125"/>
      <c r="Y160" s="125"/>
      <c r="Z160" s="125"/>
      <c r="AB160" s="125"/>
      <c r="AE160" s="125"/>
      <c r="AH160" s="125" t="s">
        <v>2780</v>
      </c>
      <c r="AI160" s="5"/>
      <c r="AL160" s="9"/>
      <c r="AM160" s="32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</row>
    <row r="161" spans="2:148" ht="15.75">
      <c r="B161" s="13"/>
      <c r="C161" s="31"/>
      <c r="D161" s="32"/>
      <c r="E161" s="152">
        <v>10849780</v>
      </c>
      <c r="F161" s="153"/>
      <c r="G161" s="154" t="s">
        <v>4546</v>
      </c>
      <c r="H161" s="154" t="s">
        <v>4594</v>
      </c>
      <c r="I161" s="154" t="s">
        <v>4545</v>
      </c>
      <c r="J161" s="155">
        <v>3554457</v>
      </c>
      <c r="K161" s="153"/>
      <c r="L161" s="153"/>
      <c r="M161" s="155" t="s">
        <v>2777</v>
      </c>
      <c r="N161" s="156">
        <v>7</v>
      </c>
      <c r="O161" s="159">
        <v>0.39</v>
      </c>
      <c r="P161" s="157">
        <v>41211</v>
      </c>
      <c r="Q161" s="157">
        <v>41372</v>
      </c>
      <c r="R161" s="156" t="s">
        <v>4218</v>
      </c>
      <c r="S161" s="155" t="s">
        <v>4588</v>
      </c>
      <c r="T161" s="155" t="s">
        <v>2223</v>
      </c>
      <c r="U161" s="31" t="s">
        <v>3302</v>
      </c>
      <c r="W161" s="156" t="s">
        <v>4629</v>
      </c>
      <c r="X161" s="125"/>
      <c r="Y161" s="125"/>
      <c r="Z161" s="125"/>
      <c r="AB161" s="125"/>
      <c r="AE161" s="125"/>
      <c r="AH161" s="125" t="s">
        <v>2780</v>
      </c>
      <c r="AI161" s="5"/>
      <c r="AL161" s="9"/>
      <c r="AM161" s="32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</row>
    <row r="162" spans="2:148" ht="15.75">
      <c r="B162" s="13"/>
      <c r="C162" s="31"/>
      <c r="D162" s="32"/>
      <c r="E162" s="174" t="s">
        <v>1018</v>
      </c>
      <c r="F162" s="156"/>
      <c r="G162" s="169" t="s">
        <v>805</v>
      </c>
      <c r="H162" s="176" t="s">
        <v>2535</v>
      </c>
      <c r="I162" s="169" t="s">
        <v>3652</v>
      </c>
      <c r="J162" s="170">
        <v>802107</v>
      </c>
      <c r="K162" s="170"/>
      <c r="L162" s="169" t="s">
        <v>3652</v>
      </c>
      <c r="M162" s="170">
        <v>78735</v>
      </c>
      <c r="N162" s="170">
        <v>216</v>
      </c>
      <c r="O162" s="175">
        <v>39.5</v>
      </c>
      <c r="P162" s="172">
        <v>38852</v>
      </c>
      <c r="Q162" s="172">
        <v>39248</v>
      </c>
      <c r="R162" s="156" t="s">
        <v>4073</v>
      </c>
      <c r="S162" s="163" t="s">
        <v>2533</v>
      </c>
      <c r="T162" s="163" t="s">
        <v>2534</v>
      </c>
      <c r="U162" s="163" t="s">
        <v>2049</v>
      </c>
      <c r="V162" s="163"/>
      <c r="W162" s="156" t="s">
        <v>1814</v>
      </c>
      <c r="X162" s="125"/>
      <c r="Y162" s="125"/>
      <c r="Z162" s="125"/>
      <c r="AB162" s="125"/>
      <c r="AE162" s="125"/>
      <c r="AH162" s="125"/>
      <c r="AI162" s="5"/>
      <c r="AL162" s="9"/>
      <c r="AM162" s="32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</row>
    <row r="163" spans="2:148" ht="15.75">
      <c r="B163" s="13"/>
      <c r="C163" s="31"/>
      <c r="D163" s="32"/>
      <c r="E163" s="124">
        <v>11280943</v>
      </c>
      <c r="F163" s="13"/>
      <c r="G163" s="125" t="s">
        <v>5306</v>
      </c>
      <c r="H163" s="125" t="s">
        <v>5308</v>
      </c>
      <c r="I163" s="125" t="s">
        <v>5307</v>
      </c>
      <c r="J163" s="125">
        <v>5120295</v>
      </c>
      <c r="K163" s="13"/>
      <c r="M163" s="126" t="s">
        <v>2777</v>
      </c>
      <c r="N163" s="31">
        <v>18</v>
      </c>
      <c r="O163" s="129">
        <v>0.983</v>
      </c>
      <c r="P163" s="127">
        <v>42025</v>
      </c>
      <c r="Q163" s="127">
        <v>42368</v>
      </c>
      <c r="R163" s="31" t="s">
        <v>4073</v>
      </c>
      <c r="S163" s="126" t="s">
        <v>5349</v>
      </c>
      <c r="T163" s="126" t="s">
        <v>4674</v>
      </c>
      <c r="U163" s="126" t="s">
        <v>906</v>
      </c>
      <c r="V163" s="126"/>
      <c r="W163" s="31" t="s">
        <v>5373</v>
      </c>
      <c r="X163" s="125"/>
      <c r="Y163" s="125"/>
      <c r="Z163" s="125"/>
      <c r="AB163" s="125"/>
      <c r="AE163" s="125"/>
      <c r="AH163" s="125" t="s">
        <v>2780</v>
      </c>
      <c r="AI163" s="5"/>
      <c r="AL163" s="9"/>
      <c r="AM163" s="32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</row>
    <row r="164" spans="2:148" ht="15.75">
      <c r="B164" s="13"/>
      <c r="C164" s="31"/>
      <c r="D164" s="32"/>
      <c r="E164" s="124">
        <v>11478036</v>
      </c>
      <c r="F164" s="13"/>
      <c r="G164" s="125" t="s">
        <v>5649</v>
      </c>
      <c r="H164" s="125" t="s">
        <v>5647</v>
      </c>
      <c r="I164" s="125" t="s">
        <v>5648</v>
      </c>
      <c r="J164" s="126">
        <v>310034</v>
      </c>
      <c r="K164" s="13"/>
      <c r="M164" s="126" t="s">
        <v>532</v>
      </c>
      <c r="N164" s="31">
        <v>20</v>
      </c>
      <c r="O164" s="129">
        <v>0.157</v>
      </c>
      <c r="P164" s="127">
        <v>42398</v>
      </c>
      <c r="Q164" s="127">
        <v>42781</v>
      </c>
      <c r="R164" s="31" t="s">
        <v>1871</v>
      </c>
      <c r="S164" s="126" t="s">
        <v>5672</v>
      </c>
      <c r="T164" s="126" t="s">
        <v>523</v>
      </c>
      <c r="U164" s="126" t="s">
        <v>906</v>
      </c>
      <c r="V164" s="126"/>
      <c r="W164" s="31" t="s">
        <v>5675</v>
      </c>
      <c r="X164" s="125"/>
      <c r="Y164" s="125"/>
      <c r="Z164" s="125"/>
      <c r="AB164" s="125"/>
      <c r="AE164" s="125"/>
      <c r="AH164" s="125"/>
      <c r="AI164" s="5"/>
      <c r="AL164" s="9"/>
      <c r="AM164" s="32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</row>
    <row r="165" spans="2:148" ht="15.75">
      <c r="B165" s="13"/>
      <c r="C165" s="31"/>
      <c r="D165" s="32"/>
      <c r="E165" s="124">
        <v>10738937</v>
      </c>
      <c r="F165" s="13"/>
      <c r="G165" s="125" t="s">
        <v>1852</v>
      </c>
      <c r="H165" s="125" t="s">
        <v>350</v>
      </c>
      <c r="I165" s="125" t="s">
        <v>1853</v>
      </c>
      <c r="J165" s="126">
        <v>503854</v>
      </c>
      <c r="K165" s="125"/>
      <c r="M165" s="126" t="s">
        <v>3165</v>
      </c>
      <c r="N165" s="31">
        <v>4</v>
      </c>
      <c r="O165" s="129">
        <v>0.45</v>
      </c>
      <c r="P165" s="127">
        <v>40991</v>
      </c>
      <c r="Q165" s="127">
        <v>41401</v>
      </c>
      <c r="R165" s="126" t="s">
        <v>4073</v>
      </c>
      <c r="S165" s="126" t="s">
        <v>126</v>
      </c>
      <c r="T165" s="126" t="s">
        <v>1970</v>
      </c>
      <c r="U165" s="126" t="s">
        <v>906</v>
      </c>
      <c r="V165" s="126"/>
      <c r="W165" s="31" t="s">
        <v>4388</v>
      </c>
      <c r="X165" s="125"/>
      <c r="Y165" s="125"/>
      <c r="Z165" s="125"/>
      <c r="AB165" s="125"/>
      <c r="AE165" s="125"/>
      <c r="AH165" s="125" t="s">
        <v>2780</v>
      </c>
      <c r="AI165" s="5"/>
      <c r="AL165" s="9"/>
      <c r="AM165" s="32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</row>
    <row r="166" spans="2:148" ht="15.75">
      <c r="B166" s="13"/>
      <c r="C166" s="31"/>
      <c r="D166" s="32"/>
      <c r="E166" s="58">
        <v>254457</v>
      </c>
      <c r="G166" s="54" t="s">
        <v>3333</v>
      </c>
      <c r="H166" s="54" t="s">
        <v>4012</v>
      </c>
      <c r="I166" s="13" t="s">
        <v>3904</v>
      </c>
      <c r="L166" s="54" t="s">
        <v>3334</v>
      </c>
      <c r="M166" s="31">
        <v>78729</v>
      </c>
      <c r="N166" s="91">
        <v>270</v>
      </c>
      <c r="O166" s="98">
        <v>12.17</v>
      </c>
      <c r="P166" s="57">
        <v>38485</v>
      </c>
      <c r="Q166" s="57">
        <v>38579</v>
      </c>
      <c r="R166" s="31" t="s">
        <v>1149</v>
      </c>
      <c r="S166" s="31" t="s">
        <v>3843</v>
      </c>
      <c r="T166" s="31" t="s">
        <v>295</v>
      </c>
      <c r="U166" s="31" t="s">
        <v>3302</v>
      </c>
      <c r="W166" s="31" t="s">
        <v>3014</v>
      </c>
      <c r="X166" s="125"/>
      <c r="Y166" s="125"/>
      <c r="Z166" s="125"/>
      <c r="AB166" s="125"/>
      <c r="AE166" s="125"/>
      <c r="AH166" s="125"/>
      <c r="AI166" s="5"/>
      <c r="AL166" s="9"/>
      <c r="AM166" s="32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</row>
    <row r="167" spans="2:148" ht="15.75">
      <c r="B167" s="13"/>
      <c r="C167" s="31"/>
      <c r="D167" s="32"/>
      <c r="E167" s="32">
        <v>232726</v>
      </c>
      <c r="G167" s="13" t="s">
        <v>2649</v>
      </c>
      <c r="H167" s="13" t="s">
        <v>2648</v>
      </c>
      <c r="I167" s="13" t="s">
        <v>2650</v>
      </c>
      <c r="L167" s="13" t="s">
        <v>2651</v>
      </c>
      <c r="M167" s="31">
        <v>78750</v>
      </c>
      <c r="N167" s="40">
        <v>12</v>
      </c>
      <c r="O167" s="51">
        <v>2.27</v>
      </c>
      <c r="P167" s="30">
        <v>38076</v>
      </c>
      <c r="Q167" s="30">
        <v>38258</v>
      </c>
      <c r="R167" s="31" t="s">
        <v>745</v>
      </c>
      <c r="S167" s="31" t="s">
        <v>954</v>
      </c>
      <c r="T167" s="31" t="s">
        <v>955</v>
      </c>
      <c r="U167" s="31" t="s">
        <v>3302</v>
      </c>
      <c r="W167" s="31" t="s">
        <v>2647</v>
      </c>
      <c r="X167" s="196"/>
      <c r="Y167" s="196"/>
      <c r="Z167" s="197"/>
      <c r="AB167" s="196"/>
      <c r="AC167" s="197" t="s">
        <v>2780</v>
      </c>
      <c r="AD167" s="197" t="s">
        <v>2780</v>
      </c>
      <c r="AE167" s="196"/>
      <c r="AF167" s="196"/>
      <c r="AG167" s="197"/>
      <c r="AH167" s="196"/>
      <c r="AI167" s="5"/>
      <c r="AL167" s="9"/>
      <c r="AM167" s="32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</row>
    <row r="168" spans="2:148" ht="15.75">
      <c r="B168" s="13"/>
      <c r="C168" s="31"/>
      <c r="D168" s="32"/>
      <c r="E168" s="32">
        <v>175877</v>
      </c>
      <c r="G168" s="13" t="s">
        <v>3750</v>
      </c>
      <c r="H168" s="13" t="s">
        <v>1326</v>
      </c>
      <c r="I168" s="13" t="s">
        <v>3829</v>
      </c>
      <c r="L168" s="13" t="s">
        <v>3001</v>
      </c>
      <c r="M168" s="31">
        <v>78704</v>
      </c>
      <c r="N168" s="40">
        <v>11</v>
      </c>
      <c r="O168" s="51">
        <v>1.1</v>
      </c>
      <c r="P168" s="30">
        <v>37263</v>
      </c>
      <c r="Q168" s="30">
        <v>37461</v>
      </c>
      <c r="R168" s="31" t="s">
        <v>4325</v>
      </c>
      <c r="S168" s="31" t="s">
        <v>3002</v>
      </c>
      <c r="T168" s="31" t="s">
        <v>3003</v>
      </c>
      <c r="U168" s="31" t="s">
        <v>3302</v>
      </c>
      <c r="W168" s="31" t="s">
        <v>3000</v>
      </c>
      <c r="X168" s="125"/>
      <c r="Y168" s="125"/>
      <c r="Z168" s="125"/>
      <c r="AB168" s="125"/>
      <c r="AE168" s="125"/>
      <c r="AH168" s="125"/>
      <c r="AI168" s="5"/>
      <c r="AL168" s="9"/>
      <c r="AM168" s="32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</row>
    <row r="169" spans="2:148" ht="15.75">
      <c r="B169" s="13"/>
      <c r="C169" s="31"/>
      <c r="D169" s="32"/>
      <c r="G169" s="13" t="s">
        <v>408</v>
      </c>
      <c r="H169" s="13" t="s">
        <v>409</v>
      </c>
      <c r="I169" s="13" t="s">
        <v>410</v>
      </c>
      <c r="L169" s="13" t="s">
        <v>1499</v>
      </c>
      <c r="M169" s="31">
        <v>78727</v>
      </c>
      <c r="N169" s="40">
        <v>200</v>
      </c>
      <c r="O169" s="51">
        <v>17.1</v>
      </c>
      <c r="P169" s="30">
        <v>35240</v>
      </c>
      <c r="Q169" s="30" t="s">
        <v>411</v>
      </c>
      <c r="R169" s="30"/>
      <c r="S169" s="31" t="s">
        <v>552</v>
      </c>
      <c r="T169" s="31" t="s">
        <v>553</v>
      </c>
      <c r="U169" s="31" t="s">
        <v>554</v>
      </c>
      <c r="W169" s="31" t="s">
        <v>3520</v>
      </c>
      <c r="X169" s="125"/>
      <c r="Y169" s="125"/>
      <c r="Z169" s="125"/>
      <c r="AB169" s="125"/>
      <c r="AE169" s="125"/>
      <c r="AH169" s="125"/>
      <c r="AI169" s="5"/>
      <c r="AL169" s="9"/>
      <c r="AM169" s="32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</row>
    <row r="170" spans="2:148" ht="15.75">
      <c r="B170" s="13"/>
      <c r="C170" s="31"/>
      <c r="D170" s="32"/>
      <c r="G170" s="13" t="s">
        <v>555</v>
      </c>
      <c r="H170" s="13" t="s">
        <v>556</v>
      </c>
      <c r="I170" s="13" t="s">
        <v>557</v>
      </c>
      <c r="L170" s="13" t="s">
        <v>1500</v>
      </c>
      <c r="M170" s="31">
        <v>78746</v>
      </c>
      <c r="N170" s="40">
        <v>17</v>
      </c>
      <c r="O170" s="51">
        <v>2.2</v>
      </c>
      <c r="P170" s="30">
        <v>35299</v>
      </c>
      <c r="Q170" s="30">
        <v>35438</v>
      </c>
      <c r="R170" s="30"/>
      <c r="S170" s="31" t="s">
        <v>558</v>
      </c>
      <c r="T170" s="31" t="s">
        <v>559</v>
      </c>
      <c r="U170" s="31" t="s">
        <v>3302</v>
      </c>
      <c r="W170" s="31" t="s">
        <v>3521</v>
      </c>
      <c r="X170" s="125"/>
      <c r="Y170" s="125"/>
      <c r="Z170" s="125"/>
      <c r="AB170" s="125"/>
      <c r="AE170" s="125"/>
      <c r="AH170" s="125" t="s">
        <v>2780</v>
      </c>
      <c r="AI170" s="5"/>
      <c r="AL170" s="9"/>
      <c r="AM170" s="32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</row>
    <row r="171" spans="2:148" ht="15.75">
      <c r="B171" s="13"/>
      <c r="C171" s="31"/>
      <c r="D171" s="32"/>
      <c r="E171" s="32">
        <v>10084464</v>
      </c>
      <c r="G171" s="13" t="s">
        <v>2765</v>
      </c>
      <c r="H171" s="13" t="s">
        <v>3972</v>
      </c>
      <c r="I171" s="13" t="s">
        <v>2766</v>
      </c>
      <c r="J171" s="31">
        <v>665288</v>
      </c>
      <c r="L171" s="57"/>
      <c r="M171" s="31" t="s">
        <v>539</v>
      </c>
      <c r="N171" s="31">
        <v>270</v>
      </c>
      <c r="O171" s="51">
        <v>3.9</v>
      </c>
      <c r="P171" s="57">
        <v>39379</v>
      </c>
      <c r="Q171" s="57">
        <v>39598</v>
      </c>
      <c r="R171" s="92" t="s">
        <v>1655</v>
      </c>
      <c r="S171" s="92" t="s">
        <v>3973</v>
      </c>
      <c r="T171" s="31" t="s">
        <v>3463</v>
      </c>
      <c r="U171" s="31" t="s">
        <v>3302</v>
      </c>
      <c r="W171" s="31" t="s">
        <v>2291</v>
      </c>
      <c r="X171" s="125"/>
      <c r="Y171" s="125"/>
      <c r="Z171" s="125"/>
      <c r="AB171" s="125"/>
      <c r="AE171" s="125"/>
      <c r="AH171" s="125"/>
      <c r="AI171" s="5"/>
      <c r="AL171" s="9"/>
      <c r="AM171" s="32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</row>
    <row r="172" spans="2:148" ht="15.75">
      <c r="B172" s="13"/>
      <c r="C172" s="31"/>
      <c r="D172" s="32"/>
      <c r="E172" s="32">
        <v>150613</v>
      </c>
      <c r="G172" s="13" t="s">
        <v>3035</v>
      </c>
      <c r="H172" s="13" t="s">
        <v>4230</v>
      </c>
      <c r="I172" s="13" t="s">
        <v>4229</v>
      </c>
      <c r="L172" s="13" t="s">
        <v>1501</v>
      </c>
      <c r="M172" s="31">
        <v>78734</v>
      </c>
      <c r="N172" s="40">
        <v>24</v>
      </c>
      <c r="O172" s="51">
        <v>3.8</v>
      </c>
      <c r="P172" s="30">
        <v>36671</v>
      </c>
      <c r="Q172" s="30">
        <v>36781</v>
      </c>
      <c r="R172" s="30"/>
      <c r="S172" s="31" t="s">
        <v>3036</v>
      </c>
      <c r="T172" s="31" t="s">
        <v>3037</v>
      </c>
      <c r="U172" s="31" t="s">
        <v>3302</v>
      </c>
      <c r="W172" s="31" t="s">
        <v>4231</v>
      </c>
      <c r="X172" s="125"/>
      <c r="Y172" s="125"/>
      <c r="Z172" s="125"/>
      <c r="AB172" s="125"/>
      <c r="AE172" s="125"/>
      <c r="AH172" s="125"/>
      <c r="AI172" s="5"/>
      <c r="AL172" s="9"/>
      <c r="AM172" s="32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</row>
    <row r="173" spans="2:148" ht="15.75">
      <c r="B173" s="13"/>
      <c r="C173" s="31"/>
      <c r="D173" s="32"/>
      <c r="G173" s="13" t="s">
        <v>670</v>
      </c>
      <c r="H173" s="13" t="s">
        <v>471</v>
      </c>
      <c r="I173" s="47" t="s">
        <v>669</v>
      </c>
      <c r="J173" s="46"/>
      <c r="K173" s="46"/>
      <c r="L173" s="47" t="s">
        <v>669</v>
      </c>
      <c r="M173" s="31">
        <v>78738</v>
      </c>
      <c r="N173" s="40">
        <v>259</v>
      </c>
      <c r="O173" s="51">
        <v>15.2</v>
      </c>
      <c r="P173" s="30" t="s">
        <v>411</v>
      </c>
      <c r="Q173" s="30" t="s">
        <v>411</v>
      </c>
      <c r="R173" s="30"/>
      <c r="U173" s="31" t="s">
        <v>3302</v>
      </c>
      <c r="W173" s="31" t="s">
        <v>1082</v>
      </c>
      <c r="Z173" s="125"/>
      <c r="AC173" s="125" t="s">
        <v>2780</v>
      </c>
      <c r="AD173" s="125" t="s">
        <v>2780</v>
      </c>
      <c r="AG173" s="125"/>
      <c r="AI173" s="5"/>
      <c r="AL173" s="9"/>
      <c r="AM173" s="32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</row>
    <row r="174" spans="2:148" ht="15.75">
      <c r="B174" s="13"/>
      <c r="C174" s="31"/>
      <c r="D174" s="32"/>
      <c r="E174" s="32">
        <v>10056888</v>
      </c>
      <c r="G174" s="13" t="s">
        <v>3626</v>
      </c>
      <c r="H174" s="13" t="s">
        <v>3627</v>
      </c>
      <c r="I174" s="13" t="s">
        <v>3628</v>
      </c>
      <c r="J174" s="126">
        <v>3312400</v>
      </c>
      <c r="L174" s="34"/>
      <c r="M174" s="31" t="s">
        <v>3629</v>
      </c>
      <c r="N174" s="91">
        <v>186</v>
      </c>
      <c r="O174" s="98">
        <v>45.3</v>
      </c>
      <c r="P174" s="57">
        <v>39293</v>
      </c>
      <c r="Q174" s="112">
        <v>39469</v>
      </c>
      <c r="R174" s="92" t="s">
        <v>1547</v>
      </c>
      <c r="S174" s="92" t="s">
        <v>3052</v>
      </c>
      <c r="T174" s="31" t="s">
        <v>3193</v>
      </c>
      <c r="U174" s="31" t="s">
        <v>3302</v>
      </c>
      <c r="W174" s="92" t="s">
        <v>4069</v>
      </c>
      <c r="X174"/>
      <c r="Y174"/>
      <c r="Z174" s="188"/>
      <c r="AB174"/>
      <c r="AC174" s="188"/>
      <c r="AD174" s="188"/>
      <c r="AE174"/>
      <c r="AF174"/>
      <c r="AG174" s="188"/>
      <c r="AH174"/>
      <c r="AI174" s="5"/>
      <c r="AL174" s="9"/>
      <c r="AM174" s="32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</row>
    <row r="175" spans="2:148" ht="15.75">
      <c r="B175" s="13"/>
      <c r="C175" s="31"/>
      <c r="D175" s="32"/>
      <c r="E175" s="67">
        <v>234146</v>
      </c>
      <c r="G175" s="66" t="s">
        <v>1240</v>
      </c>
      <c r="H175" s="66" t="s">
        <v>4238</v>
      </c>
      <c r="I175" s="66" t="s">
        <v>4241</v>
      </c>
      <c r="J175" s="31">
        <v>203394</v>
      </c>
      <c r="K175" s="71"/>
      <c r="L175" s="66" t="s">
        <v>1241</v>
      </c>
      <c r="M175" s="31">
        <v>78745</v>
      </c>
      <c r="N175" s="31">
        <v>85</v>
      </c>
      <c r="O175" s="51">
        <v>4.12</v>
      </c>
      <c r="P175" s="68">
        <v>38093</v>
      </c>
      <c r="Q175" s="68">
        <v>38289</v>
      </c>
      <c r="R175" s="31" t="s">
        <v>2012</v>
      </c>
      <c r="S175" s="31" t="s">
        <v>2013</v>
      </c>
      <c r="T175" s="31" t="s">
        <v>2014</v>
      </c>
      <c r="U175" s="31" t="s">
        <v>3302</v>
      </c>
      <c r="W175" s="31" t="s">
        <v>2863</v>
      </c>
      <c r="AB175" s="31"/>
      <c r="AC175" s="60"/>
      <c r="AE175" s="9"/>
      <c r="AF175" s="9"/>
      <c r="AG175" s="6"/>
      <c r="AH175" s="9"/>
      <c r="AI175" s="5"/>
      <c r="AL175" s="9"/>
      <c r="AM175" s="32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</row>
    <row r="176" spans="2:148" ht="15.75">
      <c r="B176" s="13"/>
      <c r="C176" s="31"/>
      <c r="D176" s="32"/>
      <c r="E176" s="58">
        <v>281340</v>
      </c>
      <c r="G176" s="54" t="s">
        <v>633</v>
      </c>
      <c r="H176" s="54" t="s">
        <v>4222</v>
      </c>
      <c r="I176" s="54" t="s">
        <v>2101</v>
      </c>
      <c r="J176" s="91"/>
      <c r="K176" s="91"/>
      <c r="L176" s="54" t="s">
        <v>634</v>
      </c>
      <c r="M176" s="31">
        <v>78753</v>
      </c>
      <c r="N176" s="40">
        <v>295</v>
      </c>
      <c r="O176" s="98">
        <v>17.872</v>
      </c>
      <c r="P176" s="57">
        <v>38581</v>
      </c>
      <c r="Q176" s="57">
        <v>38706</v>
      </c>
      <c r="R176" s="31" t="s">
        <v>596</v>
      </c>
      <c r="S176" s="31" t="s">
        <v>915</v>
      </c>
      <c r="T176" s="31" t="s">
        <v>1320</v>
      </c>
      <c r="U176" s="31" t="s">
        <v>3302</v>
      </c>
      <c r="W176" s="31" t="s">
        <v>730</v>
      </c>
      <c r="AB176" s="31"/>
      <c r="AC176" s="60"/>
      <c r="AE176" s="9"/>
      <c r="AF176" s="9"/>
      <c r="AG176" s="6"/>
      <c r="AH176" s="9"/>
      <c r="AI176" s="5"/>
      <c r="AL176" s="9"/>
      <c r="AM176" s="32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</row>
    <row r="177" spans="2:148" ht="15.75">
      <c r="B177" s="13"/>
      <c r="C177" s="31"/>
      <c r="D177" s="32"/>
      <c r="E177" s="58">
        <v>309782</v>
      </c>
      <c r="G177" s="58" t="s">
        <v>3409</v>
      </c>
      <c r="H177" s="58" t="s">
        <v>1279</v>
      </c>
      <c r="I177" s="58" t="s">
        <v>3410</v>
      </c>
      <c r="J177" s="91">
        <v>3280213</v>
      </c>
      <c r="K177" s="91"/>
      <c r="L177" s="58" t="s">
        <v>3410</v>
      </c>
      <c r="M177" s="91">
        <v>78753</v>
      </c>
      <c r="N177" s="91">
        <v>400</v>
      </c>
      <c r="O177" s="98">
        <v>23.52</v>
      </c>
      <c r="P177" s="112">
        <v>39069</v>
      </c>
      <c r="Q177" s="112">
        <v>39232</v>
      </c>
      <c r="R177" s="91" t="s">
        <v>1600</v>
      </c>
      <c r="S177" s="91" t="s">
        <v>244</v>
      </c>
      <c r="T177" s="91" t="s">
        <v>245</v>
      </c>
      <c r="U177" s="31" t="s">
        <v>3302</v>
      </c>
      <c r="W177" s="31" t="s">
        <v>4322</v>
      </c>
      <c r="AB177" s="31"/>
      <c r="AC177" s="60"/>
      <c r="AE177" s="9"/>
      <c r="AF177" s="9"/>
      <c r="AG177" s="6"/>
      <c r="AH177" s="9"/>
      <c r="AI177" s="5"/>
      <c r="AL177" s="9"/>
      <c r="AM177" s="32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</row>
    <row r="178" spans="2:148" ht="15.75">
      <c r="B178" s="13"/>
      <c r="C178" s="31"/>
      <c r="D178" s="32"/>
      <c r="E178" s="61">
        <v>109810</v>
      </c>
      <c r="G178" s="13" t="s">
        <v>474</v>
      </c>
      <c r="H178" s="13" t="s">
        <v>165</v>
      </c>
      <c r="I178" s="13" t="s">
        <v>475</v>
      </c>
      <c r="L178" s="13" t="s">
        <v>2549</v>
      </c>
      <c r="M178" s="31">
        <v>78753</v>
      </c>
      <c r="N178" s="40">
        <v>86</v>
      </c>
      <c r="O178" s="51">
        <v>9.68</v>
      </c>
      <c r="P178" s="30">
        <v>36474</v>
      </c>
      <c r="Q178" s="30">
        <v>36724</v>
      </c>
      <c r="R178" s="30"/>
      <c r="S178" s="31" t="s">
        <v>476</v>
      </c>
      <c r="T178" s="31" t="s">
        <v>477</v>
      </c>
      <c r="U178" s="31" t="s">
        <v>3302</v>
      </c>
      <c r="W178" s="31" t="s">
        <v>2815</v>
      </c>
      <c r="AB178" s="31"/>
      <c r="AC178" s="60"/>
      <c r="AE178" s="9"/>
      <c r="AF178" s="9"/>
      <c r="AG178" s="6"/>
      <c r="AH178" s="9"/>
      <c r="AI178" s="5"/>
      <c r="AL178" s="9"/>
      <c r="AM178" s="32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</row>
    <row r="179" spans="2:148" ht="15.75">
      <c r="B179" s="13"/>
      <c r="C179" s="31"/>
      <c r="D179" s="32"/>
      <c r="E179" s="124">
        <v>11266195</v>
      </c>
      <c r="F179" s="13"/>
      <c r="G179" s="125" t="s">
        <v>5210</v>
      </c>
      <c r="H179" s="125" t="s">
        <v>5208</v>
      </c>
      <c r="I179" s="125" t="s">
        <v>5209</v>
      </c>
      <c r="J179" s="126">
        <v>532664</v>
      </c>
      <c r="K179" s="13"/>
      <c r="M179" s="126" t="s">
        <v>2777</v>
      </c>
      <c r="N179" s="31">
        <v>19</v>
      </c>
      <c r="O179" s="129">
        <v>1.945</v>
      </c>
      <c r="P179" s="127">
        <v>41990</v>
      </c>
      <c r="Q179" s="125"/>
      <c r="R179" s="125"/>
      <c r="S179" s="126" t="s">
        <v>5245</v>
      </c>
      <c r="T179" s="126" t="s">
        <v>2229</v>
      </c>
      <c r="U179" s="126" t="s">
        <v>554</v>
      </c>
      <c r="V179" s="126"/>
      <c r="W179" s="31" t="s">
        <v>5261</v>
      </c>
      <c r="AB179" s="31"/>
      <c r="AC179" s="60"/>
      <c r="AE179" s="9"/>
      <c r="AF179" s="9"/>
      <c r="AG179" s="6"/>
      <c r="AH179" s="9"/>
      <c r="AI179" s="5"/>
      <c r="AL179" s="9"/>
      <c r="AM179" s="32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</row>
    <row r="180" spans="2:148" ht="15.75">
      <c r="B180" s="13"/>
      <c r="C180" s="31"/>
      <c r="D180" s="32"/>
      <c r="E180" s="152">
        <v>10423432</v>
      </c>
      <c r="F180" s="153"/>
      <c r="G180" s="154" t="s">
        <v>1920</v>
      </c>
      <c r="H180" s="154" t="s">
        <v>3841</v>
      </c>
      <c r="I180" s="154" t="s">
        <v>115</v>
      </c>
      <c r="J180" s="155">
        <v>226761</v>
      </c>
      <c r="K180" s="154"/>
      <c r="L180" s="154"/>
      <c r="M180" s="155" t="s">
        <v>3633</v>
      </c>
      <c r="N180" s="156">
        <v>250</v>
      </c>
      <c r="O180" s="159" t="s">
        <v>1921</v>
      </c>
      <c r="P180" s="157">
        <v>40275</v>
      </c>
      <c r="Q180" s="157">
        <v>40661</v>
      </c>
      <c r="R180" s="156" t="s">
        <v>4325</v>
      </c>
      <c r="S180" s="155" t="s">
        <v>116</v>
      </c>
      <c r="T180" s="155" t="s">
        <v>114</v>
      </c>
      <c r="U180" s="156" t="s">
        <v>3302</v>
      </c>
      <c r="V180" s="156"/>
      <c r="W180" s="156" t="s">
        <v>2154</v>
      </c>
      <c r="AB180" s="31"/>
      <c r="AC180" s="60"/>
      <c r="AE180" s="9"/>
      <c r="AF180" s="9"/>
      <c r="AG180" s="6"/>
      <c r="AH180" s="9"/>
      <c r="AI180" s="5"/>
      <c r="AL180" s="9"/>
      <c r="AM180" s="32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</row>
    <row r="181" spans="2:148" ht="15.75">
      <c r="B181" s="13"/>
      <c r="C181" s="31"/>
      <c r="D181" s="32"/>
      <c r="E181" s="58">
        <v>313602</v>
      </c>
      <c r="G181" s="54" t="s">
        <v>705</v>
      </c>
      <c r="H181" s="54" t="s">
        <v>1592</v>
      </c>
      <c r="I181" s="54" t="s">
        <v>706</v>
      </c>
      <c r="J181" s="91">
        <v>589412</v>
      </c>
      <c r="K181" s="91"/>
      <c r="L181" s="54" t="s">
        <v>706</v>
      </c>
      <c r="M181" s="91">
        <v>78705</v>
      </c>
      <c r="N181" s="31">
        <v>99</v>
      </c>
      <c r="O181" s="98">
        <v>6.6</v>
      </c>
      <c r="P181" s="57">
        <v>39141</v>
      </c>
      <c r="Q181" s="57">
        <v>39296</v>
      </c>
      <c r="R181" s="92" t="s">
        <v>1600</v>
      </c>
      <c r="S181" s="92" t="s">
        <v>1741</v>
      </c>
      <c r="T181" s="31" t="s">
        <v>2281</v>
      </c>
      <c r="U181" s="4" t="s">
        <v>3302</v>
      </c>
      <c r="V181" s="4"/>
      <c r="W181" s="92" t="s">
        <v>2259</v>
      </c>
      <c r="AB181" s="31"/>
      <c r="AC181" s="60"/>
      <c r="AE181" s="9"/>
      <c r="AF181" s="9"/>
      <c r="AG181" s="6"/>
      <c r="AH181" s="9"/>
      <c r="AI181" s="5"/>
      <c r="AL181" s="9"/>
      <c r="AM181" s="32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</row>
    <row r="182" spans="2:148" ht="15.75">
      <c r="B182" s="13"/>
      <c r="C182" s="31"/>
      <c r="D182" s="32"/>
      <c r="E182" s="58">
        <v>10010110</v>
      </c>
      <c r="G182" s="54" t="s">
        <v>718</v>
      </c>
      <c r="H182" s="54" t="s">
        <v>3497</v>
      </c>
      <c r="I182" s="54" t="s">
        <v>719</v>
      </c>
      <c r="J182" s="91">
        <v>301198</v>
      </c>
      <c r="K182" s="91"/>
      <c r="L182" s="54" t="s">
        <v>719</v>
      </c>
      <c r="M182" s="91">
        <v>78705</v>
      </c>
      <c r="N182" s="91">
        <v>84</v>
      </c>
      <c r="O182" s="98">
        <v>0.56</v>
      </c>
      <c r="P182" s="57">
        <v>39147</v>
      </c>
      <c r="Q182" s="57">
        <v>39286</v>
      </c>
      <c r="R182" s="92" t="s">
        <v>2012</v>
      </c>
      <c r="S182" s="92" t="s">
        <v>2279</v>
      </c>
      <c r="T182" s="31" t="s">
        <v>859</v>
      </c>
      <c r="U182" s="4" t="s">
        <v>3302</v>
      </c>
      <c r="V182" s="4"/>
      <c r="W182" s="92" t="s">
        <v>2259</v>
      </c>
      <c r="AB182" s="31"/>
      <c r="AC182" s="60"/>
      <c r="AE182" s="9"/>
      <c r="AF182" s="9"/>
      <c r="AG182" s="6"/>
      <c r="AH182" s="9"/>
      <c r="AI182" s="5"/>
      <c r="AL182" s="9"/>
      <c r="AM182" s="32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</row>
    <row r="183" spans="2:148" ht="15.75">
      <c r="B183" s="13"/>
      <c r="C183" s="31"/>
      <c r="D183" s="32"/>
      <c r="E183" s="58">
        <v>10013633</v>
      </c>
      <c r="G183" s="54" t="s">
        <v>3845</v>
      </c>
      <c r="H183" s="54" t="s">
        <v>528</v>
      </c>
      <c r="I183" s="54" t="s">
        <v>3846</v>
      </c>
      <c r="J183" s="91">
        <v>215767</v>
      </c>
      <c r="K183" s="91"/>
      <c r="L183" s="54" t="s">
        <v>3846</v>
      </c>
      <c r="M183" s="91">
        <v>78705</v>
      </c>
      <c r="N183" s="91">
        <v>92</v>
      </c>
      <c r="O183" s="98">
        <v>0.87</v>
      </c>
      <c r="P183" s="57">
        <v>39157</v>
      </c>
      <c r="Q183" s="57">
        <v>39286</v>
      </c>
      <c r="R183" s="92" t="s">
        <v>2012</v>
      </c>
      <c r="S183" s="92" t="s">
        <v>2279</v>
      </c>
      <c r="T183" s="31" t="s">
        <v>859</v>
      </c>
      <c r="U183" s="4" t="s">
        <v>3302</v>
      </c>
      <c r="V183" s="4"/>
      <c r="W183" s="92" t="s">
        <v>2259</v>
      </c>
      <c r="AB183" s="31"/>
      <c r="AC183" s="60"/>
      <c r="AE183" s="9"/>
      <c r="AF183" s="9"/>
      <c r="AG183" s="6"/>
      <c r="AH183" s="9"/>
      <c r="AI183" s="5"/>
      <c r="AL183" s="9"/>
      <c r="AM183" s="32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</row>
    <row r="184" spans="2:148" ht="15.75">
      <c r="B184" s="13"/>
      <c r="C184" s="31"/>
      <c r="D184" s="32"/>
      <c r="E184" s="32">
        <v>10100430</v>
      </c>
      <c r="G184" s="13" t="s">
        <v>35</v>
      </c>
      <c r="H184" s="13" t="s">
        <v>36</v>
      </c>
      <c r="I184" s="13" t="s">
        <v>37</v>
      </c>
      <c r="L184" s="57"/>
      <c r="M184" s="31">
        <v>78705</v>
      </c>
      <c r="N184" s="31">
        <v>114</v>
      </c>
      <c r="O184" s="51">
        <v>0.96</v>
      </c>
      <c r="P184" s="57">
        <v>39437</v>
      </c>
      <c r="Q184" s="13"/>
      <c r="R184" s="92" t="s">
        <v>2012</v>
      </c>
      <c r="S184" s="92" t="s">
        <v>1706</v>
      </c>
      <c r="T184" s="31" t="s">
        <v>1707</v>
      </c>
      <c r="U184" s="31" t="s">
        <v>2753</v>
      </c>
      <c r="W184" s="31" t="s">
        <v>2291</v>
      </c>
      <c r="AB184" s="31"/>
      <c r="AC184" s="60"/>
      <c r="AE184" s="9"/>
      <c r="AF184" s="9"/>
      <c r="AG184" s="6"/>
      <c r="AH184" s="9"/>
      <c r="AI184" s="5"/>
      <c r="AL184" s="9"/>
      <c r="AM184" s="32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</row>
    <row r="185" spans="2:148" ht="15.75">
      <c r="B185" s="13"/>
      <c r="C185" s="31"/>
      <c r="D185" s="32"/>
      <c r="E185" s="124">
        <v>10543605</v>
      </c>
      <c r="F185" s="13"/>
      <c r="G185" s="125" t="s">
        <v>3225</v>
      </c>
      <c r="H185" s="125" t="s">
        <v>4458</v>
      </c>
      <c r="I185" s="125" t="s">
        <v>3224</v>
      </c>
      <c r="J185" s="126">
        <v>3331303</v>
      </c>
      <c r="K185" s="13"/>
      <c r="M185" s="126" t="s">
        <v>532</v>
      </c>
      <c r="N185" s="31">
        <v>140</v>
      </c>
      <c r="O185" s="129">
        <v>0.96</v>
      </c>
      <c r="P185" s="127">
        <v>40577</v>
      </c>
      <c r="Q185" s="127">
        <v>40966</v>
      </c>
      <c r="R185" s="31" t="s">
        <v>3718</v>
      </c>
      <c r="S185" s="126" t="s">
        <v>3717</v>
      </c>
      <c r="T185" s="126" t="s">
        <v>1707</v>
      </c>
      <c r="U185" s="4" t="s">
        <v>3302</v>
      </c>
      <c r="V185" s="4"/>
      <c r="W185" s="92" t="s">
        <v>2556</v>
      </c>
      <c r="AB185" s="31"/>
      <c r="AC185" s="60"/>
      <c r="AE185" s="9"/>
      <c r="AF185" s="9"/>
      <c r="AG185" s="6"/>
      <c r="AH185" s="9"/>
      <c r="AI185" s="5"/>
      <c r="AL185" s="9"/>
      <c r="AM185" s="32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</row>
    <row r="186" spans="2:148" ht="15.75">
      <c r="B186" s="13"/>
      <c r="C186" s="31"/>
      <c r="D186" s="32"/>
      <c r="E186" s="58">
        <v>313206</v>
      </c>
      <c r="G186" s="54" t="s">
        <v>702</v>
      </c>
      <c r="H186" s="54" t="s">
        <v>1591</v>
      </c>
      <c r="I186" s="54" t="s">
        <v>703</v>
      </c>
      <c r="J186" s="91">
        <v>589820</v>
      </c>
      <c r="K186" s="91"/>
      <c r="L186" s="54" t="s">
        <v>703</v>
      </c>
      <c r="M186" s="91">
        <v>78705</v>
      </c>
      <c r="N186" s="91">
        <v>97</v>
      </c>
      <c r="O186" s="98">
        <v>0.6715</v>
      </c>
      <c r="P186" s="57">
        <v>39140</v>
      </c>
      <c r="Q186" s="57">
        <v>39216</v>
      </c>
      <c r="R186" s="92" t="s">
        <v>2012</v>
      </c>
      <c r="S186" s="92" t="s">
        <v>2279</v>
      </c>
      <c r="T186" s="31" t="s">
        <v>859</v>
      </c>
      <c r="U186" s="4" t="s">
        <v>3302</v>
      </c>
      <c r="V186" s="4"/>
      <c r="W186" s="92" t="s">
        <v>2259</v>
      </c>
      <c r="AB186" s="31"/>
      <c r="AC186" s="60"/>
      <c r="AE186" s="9"/>
      <c r="AF186" s="9"/>
      <c r="AG186" s="6"/>
      <c r="AH186" s="9"/>
      <c r="AI186" s="5"/>
      <c r="AL186" s="9"/>
      <c r="AM186" s="32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</row>
    <row r="187" spans="2:148" ht="15.75">
      <c r="B187" s="13"/>
      <c r="C187" s="31"/>
      <c r="D187" s="32"/>
      <c r="E187" s="152">
        <v>11172217</v>
      </c>
      <c r="F187" s="153"/>
      <c r="G187" s="154" t="s">
        <v>5004</v>
      </c>
      <c r="H187" s="154" t="s">
        <v>5072</v>
      </c>
      <c r="I187" s="154" t="s">
        <v>5003</v>
      </c>
      <c r="J187" s="155">
        <v>814064</v>
      </c>
      <c r="K187" s="153"/>
      <c r="L187" s="153"/>
      <c r="M187" s="155" t="s">
        <v>539</v>
      </c>
      <c r="N187" s="156">
        <v>16</v>
      </c>
      <c r="O187" s="159">
        <v>0.789</v>
      </c>
      <c r="P187" s="157">
        <v>41816</v>
      </c>
      <c r="Q187" s="157">
        <v>42095</v>
      </c>
      <c r="R187" s="156" t="s">
        <v>4877</v>
      </c>
      <c r="S187" s="155" t="s">
        <v>5070</v>
      </c>
      <c r="T187" s="155" t="s">
        <v>5071</v>
      </c>
      <c r="U187" s="156" t="s">
        <v>906</v>
      </c>
      <c r="V187" s="156"/>
      <c r="W187" s="156" t="s">
        <v>5078</v>
      </c>
      <c r="AB187" s="31"/>
      <c r="AC187" s="60"/>
      <c r="AE187" s="9"/>
      <c r="AF187" s="9"/>
      <c r="AG187" s="6"/>
      <c r="AH187" s="9"/>
      <c r="AI187" s="5"/>
      <c r="AL187" s="9"/>
      <c r="AM187" s="32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</row>
    <row r="188" spans="2:148" ht="15.75">
      <c r="B188" s="13"/>
      <c r="C188" s="31"/>
      <c r="D188" s="32"/>
      <c r="E188" s="124">
        <v>11184857</v>
      </c>
      <c r="F188" s="13"/>
      <c r="G188" s="125" t="s">
        <v>5090</v>
      </c>
      <c r="H188" s="125" t="s">
        <v>5142</v>
      </c>
      <c r="I188" s="125" t="s">
        <v>5089</v>
      </c>
      <c r="J188" s="126">
        <v>242679</v>
      </c>
      <c r="K188" s="13"/>
      <c r="M188" s="126" t="s">
        <v>539</v>
      </c>
      <c r="N188" s="31">
        <v>5</v>
      </c>
      <c r="O188" s="129">
        <v>0.37</v>
      </c>
      <c r="P188" s="127">
        <v>41837</v>
      </c>
      <c r="Q188" s="127">
        <v>42262</v>
      </c>
      <c r="R188" s="31" t="s">
        <v>4073</v>
      </c>
      <c r="S188" s="126" t="s">
        <v>4788</v>
      </c>
      <c r="T188" s="126" t="s">
        <v>4674</v>
      </c>
      <c r="U188" s="126" t="s">
        <v>906</v>
      </c>
      <c r="V188" s="126"/>
      <c r="W188" s="31" t="s">
        <v>5175</v>
      </c>
      <c r="AB188" s="31"/>
      <c r="AC188" s="60"/>
      <c r="AE188" s="9"/>
      <c r="AF188" s="9"/>
      <c r="AG188" s="6"/>
      <c r="AH188" s="9"/>
      <c r="AI188" s="5"/>
      <c r="AL188" s="9"/>
      <c r="AM188" s="32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</row>
    <row r="189" spans="2:148" ht="15.75">
      <c r="B189" s="13"/>
      <c r="C189" s="31"/>
      <c r="D189" s="32"/>
      <c r="E189" s="124">
        <v>11240253</v>
      </c>
      <c r="F189" s="13"/>
      <c r="G189" s="125" t="s">
        <v>5184</v>
      </c>
      <c r="H189" s="125" t="s">
        <v>5182</v>
      </c>
      <c r="I189" s="125" t="s">
        <v>5183</v>
      </c>
      <c r="J189" s="126">
        <v>708986</v>
      </c>
      <c r="K189" s="13"/>
      <c r="M189" s="126" t="s">
        <v>539</v>
      </c>
      <c r="N189" s="31">
        <v>120</v>
      </c>
      <c r="O189" s="129">
        <v>0.6887</v>
      </c>
      <c r="P189" s="127">
        <v>41936</v>
      </c>
      <c r="Q189" s="127">
        <v>42157</v>
      </c>
      <c r="R189" s="31" t="s">
        <v>1871</v>
      </c>
      <c r="S189" s="126" t="s">
        <v>5234</v>
      </c>
      <c r="T189" s="126" t="s">
        <v>119</v>
      </c>
      <c r="U189" s="4" t="s">
        <v>3302</v>
      </c>
      <c r="W189" s="31" t="s">
        <v>5261</v>
      </c>
      <c r="AB189" s="31"/>
      <c r="AC189" s="60"/>
      <c r="AE189" s="9"/>
      <c r="AF189" s="9"/>
      <c r="AG189" s="6"/>
      <c r="AH189" s="9"/>
      <c r="AI189" s="5"/>
      <c r="AL189" s="9"/>
      <c r="AM189" s="32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</row>
    <row r="190" spans="1:148" ht="15.75">
      <c r="A190" s="189"/>
      <c r="B190" s="13"/>
      <c r="C190" s="188"/>
      <c r="D190" s="32"/>
      <c r="E190" s="56" t="s">
        <v>3342</v>
      </c>
      <c r="G190" s="58" t="s">
        <v>1464</v>
      </c>
      <c r="H190" s="58" t="s">
        <v>459</v>
      </c>
      <c r="I190" s="58" t="s">
        <v>1465</v>
      </c>
      <c r="J190" s="31">
        <v>814148</v>
      </c>
      <c r="L190" s="58" t="s">
        <v>1465</v>
      </c>
      <c r="M190" s="91">
        <v>78704</v>
      </c>
      <c r="N190" s="91">
        <v>10</v>
      </c>
      <c r="O190" s="98">
        <v>0.56</v>
      </c>
      <c r="P190" s="112">
        <v>39021</v>
      </c>
      <c r="Q190" s="112">
        <v>39185</v>
      </c>
      <c r="R190" s="91" t="s">
        <v>4325</v>
      </c>
      <c r="S190" s="91" t="s">
        <v>1545</v>
      </c>
      <c r="T190" s="91" t="s">
        <v>1546</v>
      </c>
      <c r="U190" s="92" t="s">
        <v>906</v>
      </c>
      <c r="V190" s="92"/>
      <c r="W190" s="31" t="s">
        <v>4322</v>
      </c>
      <c r="AB190" s="31"/>
      <c r="AC190" s="60"/>
      <c r="AE190" s="9"/>
      <c r="AF190" s="9"/>
      <c r="AG190" s="6"/>
      <c r="AH190" s="9"/>
      <c r="AI190" s="5"/>
      <c r="AL190" s="9"/>
      <c r="AM190" s="32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</row>
    <row r="191" spans="2:148" ht="15.75">
      <c r="B191" s="13"/>
      <c r="C191" s="31"/>
      <c r="D191" s="32"/>
      <c r="G191" s="13" t="s">
        <v>560</v>
      </c>
      <c r="H191" s="13" t="s">
        <v>2414</v>
      </c>
      <c r="I191" s="13" t="s">
        <v>2415</v>
      </c>
      <c r="L191" s="13" t="s">
        <v>1502</v>
      </c>
      <c r="M191" s="7">
        <v>78744</v>
      </c>
      <c r="N191" s="40">
        <v>151</v>
      </c>
      <c r="O191" s="51">
        <v>8.9</v>
      </c>
      <c r="P191" s="30">
        <v>35671</v>
      </c>
      <c r="Q191" s="30"/>
      <c r="R191" s="30"/>
      <c r="S191" s="31" t="s">
        <v>3221</v>
      </c>
      <c r="T191" s="31" t="s">
        <v>3222</v>
      </c>
      <c r="U191" s="31" t="s">
        <v>554</v>
      </c>
      <c r="W191" s="31" t="s">
        <v>3525</v>
      </c>
      <c r="AB191" s="31"/>
      <c r="AC191" s="60"/>
      <c r="AE191" s="9"/>
      <c r="AF191" s="9"/>
      <c r="AG191" s="6"/>
      <c r="AH191" s="9"/>
      <c r="AI191" s="5"/>
      <c r="AL191" s="9"/>
      <c r="AM191" s="32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</row>
    <row r="192" spans="2:148" ht="15.75">
      <c r="B192" s="13"/>
      <c r="C192" s="31"/>
      <c r="D192" s="32"/>
      <c r="E192" s="32">
        <v>75159</v>
      </c>
      <c r="G192" s="13" t="s">
        <v>3223</v>
      </c>
      <c r="H192" s="13" t="s">
        <v>2817</v>
      </c>
      <c r="I192" s="13" t="s">
        <v>2818</v>
      </c>
      <c r="L192" s="13" t="s">
        <v>1503</v>
      </c>
      <c r="M192" s="31">
        <v>78705</v>
      </c>
      <c r="N192" s="40">
        <v>6</v>
      </c>
      <c r="O192" s="51">
        <v>0.25</v>
      </c>
      <c r="P192" s="30">
        <v>36207</v>
      </c>
      <c r="Q192" s="30">
        <v>36469</v>
      </c>
      <c r="R192" s="30"/>
      <c r="S192" s="31" t="s">
        <v>2819</v>
      </c>
      <c r="T192" s="31" t="s">
        <v>2820</v>
      </c>
      <c r="U192" s="4" t="s">
        <v>3302</v>
      </c>
      <c r="V192" s="4"/>
      <c r="W192" s="31" t="s">
        <v>2821</v>
      </c>
      <c r="AB192" s="31"/>
      <c r="AC192" s="60"/>
      <c r="AE192" s="9"/>
      <c r="AF192" s="9"/>
      <c r="AG192" s="6"/>
      <c r="AH192" s="9"/>
      <c r="AI192" s="5"/>
      <c r="AL192" s="9"/>
      <c r="AM192" s="32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</row>
    <row r="193" spans="2:148" ht="15.75">
      <c r="B193" s="13"/>
      <c r="C193" s="31"/>
      <c r="D193" s="32"/>
      <c r="E193" s="59">
        <v>209082</v>
      </c>
      <c r="G193" s="59" t="s">
        <v>4368</v>
      </c>
      <c r="H193" s="59" t="s">
        <v>841</v>
      </c>
      <c r="I193" s="59" t="s">
        <v>2674</v>
      </c>
      <c r="J193" s="105"/>
      <c r="K193" s="105"/>
      <c r="L193" s="59" t="s">
        <v>851</v>
      </c>
      <c r="M193" s="31">
        <v>78705</v>
      </c>
      <c r="N193" s="31">
        <v>8</v>
      </c>
      <c r="O193" s="113">
        <v>0.344</v>
      </c>
      <c r="P193" s="103">
        <v>37537</v>
      </c>
      <c r="Q193" s="103">
        <v>37732</v>
      </c>
      <c r="R193" s="104" t="s">
        <v>596</v>
      </c>
      <c r="S193" s="104" t="s">
        <v>852</v>
      </c>
      <c r="T193" s="104" t="s">
        <v>853</v>
      </c>
      <c r="U193" s="4" t="s">
        <v>3302</v>
      </c>
      <c r="V193" s="4"/>
      <c r="W193" s="31" t="s">
        <v>2008</v>
      </c>
      <c r="AB193" s="31"/>
      <c r="AC193" s="60"/>
      <c r="AE193" s="9"/>
      <c r="AF193" s="9"/>
      <c r="AG193" s="6"/>
      <c r="AH193" s="9"/>
      <c r="AI193" s="5"/>
      <c r="AL193" s="9"/>
      <c r="AM193" s="32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</row>
    <row r="194" spans="2:148" ht="15.75">
      <c r="B194" s="13"/>
      <c r="C194" s="31"/>
      <c r="D194" s="32"/>
      <c r="E194" s="32">
        <v>10097732</v>
      </c>
      <c r="G194" s="13" t="s">
        <v>24</v>
      </c>
      <c r="H194" s="13" t="s">
        <v>25</v>
      </c>
      <c r="I194" s="13" t="s">
        <v>26</v>
      </c>
      <c r="J194" s="31">
        <v>675322</v>
      </c>
      <c r="L194" s="57"/>
      <c r="M194" s="31" t="s">
        <v>534</v>
      </c>
      <c r="N194" s="31">
        <v>22</v>
      </c>
      <c r="O194" s="51">
        <v>0.6</v>
      </c>
      <c r="P194" s="57">
        <v>39429</v>
      </c>
      <c r="Q194" s="13"/>
      <c r="R194" s="31" t="s">
        <v>4073</v>
      </c>
      <c r="S194" s="92" t="s">
        <v>3865</v>
      </c>
      <c r="T194" s="31" t="s">
        <v>3158</v>
      </c>
      <c r="U194" s="126" t="s">
        <v>554</v>
      </c>
      <c r="V194" s="126"/>
      <c r="W194" s="31" t="s">
        <v>2291</v>
      </c>
      <c r="AB194" s="31"/>
      <c r="AC194" s="60"/>
      <c r="AE194" s="9"/>
      <c r="AF194" s="9"/>
      <c r="AG194" s="6"/>
      <c r="AH194" s="9"/>
      <c r="AI194" s="5"/>
      <c r="AL194" s="9"/>
      <c r="AM194" s="32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</row>
    <row r="195" spans="2:148" ht="15.75">
      <c r="B195" s="13"/>
      <c r="C195" s="31"/>
      <c r="D195" s="32"/>
      <c r="E195" s="124" t="s">
        <v>6061</v>
      </c>
      <c r="F195" s="13"/>
      <c r="G195" s="190" t="s">
        <v>6053</v>
      </c>
      <c r="H195" s="13" t="s">
        <v>6062</v>
      </c>
      <c r="I195" s="125" t="s">
        <v>5685</v>
      </c>
      <c r="J195" s="126">
        <v>3254401</v>
      </c>
      <c r="K195" s="13"/>
      <c r="M195" s="126" t="s">
        <v>3165</v>
      </c>
      <c r="N195" s="31">
        <v>4</v>
      </c>
      <c r="O195" s="51">
        <v>2.37</v>
      </c>
      <c r="P195" s="127">
        <v>42366</v>
      </c>
      <c r="Q195" s="125"/>
      <c r="R195" s="31" t="s">
        <v>5522</v>
      </c>
      <c r="S195" s="126" t="s">
        <v>5567</v>
      </c>
      <c r="T195" s="126" t="s">
        <v>119</v>
      </c>
      <c r="U195" s="126" t="s">
        <v>907</v>
      </c>
      <c r="V195" s="126"/>
      <c r="W195" s="92" t="s">
        <v>5676</v>
      </c>
      <c r="AB195" s="31"/>
      <c r="AC195" s="60"/>
      <c r="AE195" s="9"/>
      <c r="AF195" s="9"/>
      <c r="AG195" s="6"/>
      <c r="AH195" s="9"/>
      <c r="AI195" s="5"/>
      <c r="AL195" s="9"/>
      <c r="AM195" s="32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</row>
    <row r="196" spans="2:148" ht="15.75">
      <c r="B196" s="13"/>
      <c r="C196" s="31"/>
      <c r="D196" s="32"/>
      <c r="G196" s="13" t="s">
        <v>2822</v>
      </c>
      <c r="H196" s="13" t="s">
        <v>2823</v>
      </c>
      <c r="I196" s="13" t="s">
        <v>2824</v>
      </c>
      <c r="L196" s="13" t="s">
        <v>1965</v>
      </c>
      <c r="M196" s="31">
        <v>78704</v>
      </c>
      <c r="N196" s="40">
        <v>34</v>
      </c>
      <c r="O196" s="51">
        <v>2.02</v>
      </c>
      <c r="P196" s="30">
        <v>36103</v>
      </c>
      <c r="Q196" s="30">
        <v>36385</v>
      </c>
      <c r="R196" s="30"/>
      <c r="S196" s="31" t="s">
        <v>3413</v>
      </c>
      <c r="T196" s="31" t="s">
        <v>3414</v>
      </c>
      <c r="U196" s="31" t="s">
        <v>3302</v>
      </c>
      <c r="W196" s="31" t="s">
        <v>3530</v>
      </c>
      <c r="AB196" s="31"/>
      <c r="AC196" s="60"/>
      <c r="AE196" s="9"/>
      <c r="AF196" s="9"/>
      <c r="AG196" s="6"/>
      <c r="AH196" s="9"/>
      <c r="AI196" s="5"/>
      <c r="AL196" s="9"/>
      <c r="AM196" s="32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</row>
    <row r="197" spans="2:148" ht="15.75">
      <c r="B197" s="13"/>
      <c r="C197" s="31"/>
      <c r="D197" s="32"/>
      <c r="E197" s="124" t="s">
        <v>5796</v>
      </c>
      <c r="F197" s="13"/>
      <c r="G197" s="125" t="s">
        <v>5753</v>
      </c>
      <c r="H197" s="125" t="s">
        <v>5797</v>
      </c>
      <c r="I197" s="125" t="s">
        <v>5299</v>
      </c>
      <c r="J197" s="125">
        <v>864758</v>
      </c>
      <c r="K197" s="13"/>
      <c r="M197" s="126" t="s">
        <v>539</v>
      </c>
      <c r="N197" s="31">
        <v>18</v>
      </c>
      <c r="O197" s="129">
        <v>1.051</v>
      </c>
      <c r="P197" s="127">
        <v>42054</v>
      </c>
      <c r="R197" s="126" t="s">
        <v>259</v>
      </c>
      <c r="S197" s="126" t="s">
        <v>5070</v>
      </c>
      <c r="T197" s="126" t="s">
        <v>5071</v>
      </c>
      <c r="U197" s="126" t="s">
        <v>907</v>
      </c>
      <c r="V197" s="126"/>
      <c r="W197" s="31" t="s">
        <v>5373</v>
      </c>
      <c r="AB197" s="31"/>
      <c r="AC197" s="60"/>
      <c r="AE197" s="9"/>
      <c r="AF197" s="9"/>
      <c r="AG197" s="6"/>
      <c r="AH197" s="9"/>
      <c r="AI197" s="5"/>
      <c r="AL197" s="9"/>
      <c r="AM197" s="32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</row>
    <row r="198" spans="2:148" ht="15.75">
      <c r="B198" s="13"/>
      <c r="C198" s="31"/>
      <c r="D198" s="32"/>
      <c r="G198" s="13" t="s">
        <v>3415</v>
      </c>
      <c r="H198" s="13" t="s">
        <v>1205</v>
      </c>
      <c r="I198" s="13" t="s">
        <v>973</v>
      </c>
      <c r="L198" s="13" t="s">
        <v>1058</v>
      </c>
      <c r="M198" s="31">
        <v>78701</v>
      </c>
      <c r="N198" s="40">
        <v>49</v>
      </c>
      <c r="O198" s="51">
        <v>0.13500000536441803</v>
      </c>
      <c r="P198" s="30">
        <v>35572</v>
      </c>
      <c r="Q198" s="30" t="s">
        <v>1206</v>
      </c>
      <c r="R198" s="30"/>
      <c r="S198" s="31" t="s">
        <v>1207</v>
      </c>
      <c r="T198" s="31" t="s">
        <v>1208</v>
      </c>
      <c r="U198" s="31" t="s">
        <v>3302</v>
      </c>
      <c r="W198" s="31" t="s">
        <v>3524</v>
      </c>
      <c r="AB198" s="31"/>
      <c r="AC198" s="60"/>
      <c r="AE198" s="9"/>
      <c r="AF198" s="9"/>
      <c r="AG198" s="6"/>
      <c r="AH198" s="9"/>
      <c r="AI198" s="5"/>
      <c r="AL198" s="9"/>
      <c r="AM198" s="32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</row>
    <row r="199" spans="2:148" ht="15.75">
      <c r="B199" s="13"/>
      <c r="C199" s="31"/>
      <c r="D199" s="32"/>
      <c r="E199" s="124">
        <v>10503939</v>
      </c>
      <c r="F199" s="13"/>
      <c r="G199" s="125" t="s">
        <v>2561</v>
      </c>
      <c r="H199" s="125" t="s">
        <v>2562</v>
      </c>
      <c r="I199" s="125" t="s">
        <v>6046</v>
      </c>
      <c r="J199" s="126">
        <v>3500169</v>
      </c>
      <c r="K199" s="13"/>
      <c r="L199" s="125"/>
      <c r="M199" s="126" t="s">
        <v>3633</v>
      </c>
      <c r="N199" s="31">
        <v>72</v>
      </c>
      <c r="O199" s="129">
        <v>0.41</v>
      </c>
      <c r="P199" s="127">
        <v>40469</v>
      </c>
      <c r="Q199" s="127">
        <v>40638</v>
      </c>
      <c r="R199" s="31" t="s">
        <v>1655</v>
      </c>
      <c r="S199" s="126" t="s">
        <v>2563</v>
      </c>
      <c r="T199" s="126" t="s">
        <v>2329</v>
      </c>
      <c r="U199" s="126" t="s">
        <v>906</v>
      </c>
      <c r="V199" s="126"/>
      <c r="W199" s="31" t="s">
        <v>2555</v>
      </c>
      <c r="AB199" s="31"/>
      <c r="AC199" s="60"/>
      <c r="AE199" s="9"/>
      <c r="AF199" s="9"/>
      <c r="AG199" s="6"/>
      <c r="AH199" s="9"/>
      <c r="AI199" s="5"/>
      <c r="AL199" s="9"/>
      <c r="AM199" s="32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</row>
    <row r="200" spans="2:148" ht="15.75">
      <c r="B200" s="13"/>
      <c r="C200" s="31"/>
      <c r="D200" s="32"/>
      <c r="E200" s="124">
        <v>10490169</v>
      </c>
      <c r="F200" s="13"/>
      <c r="G200" s="125" t="s">
        <v>2639</v>
      </c>
      <c r="H200" s="125" t="s">
        <v>2641</v>
      </c>
      <c r="I200" s="125" t="s">
        <v>2638</v>
      </c>
      <c r="J200" s="126">
        <v>3390609</v>
      </c>
      <c r="K200" s="125"/>
      <c r="L200" s="125"/>
      <c r="M200" s="126" t="s">
        <v>2640</v>
      </c>
      <c r="N200" s="31">
        <v>300</v>
      </c>
      <c r="O200" s="129">
        <v>16.275</v>
      </c>
      <c r="P200" s="127">
        <v>40435</v>
      </c>
      <c r="Q200" s="125"/>
      <c r="R200" s="31" t="s">
        <v>3072</v>
      </c>
      <c r="S200" s="126" t="s">
        <v>3073</v>
      </c>
      <c r="T200" s="126" t="s">
        <v>2064</v>
      </c>
      <c r="U200" s="31" t="s">
        <v>554</v>
      </c>
      <c r="W200" s="31" t="s">
        <v>3842</v>
      </c>
      <c r="AB200" s="31"/>
      <c r="AC200" s="60"/>
      <c r="AE200" s="9"/>
      <c r="AF200" s="9"/>
      <c r="AG200" s="6"/>
      <c r="AH200" s="9"/>
      <c r="AI200" s="5"/>
      <c r="AL200" s="9"/>
      <c r="AM200" s="32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</row>
    <row r="201" spans="2:148" ht="15.75">
      <c r="B201" s="13"/>
      <c r="C201" s="31"/>
      <c r="D201" s="32"/>
      <c r="E201" s="58">
        <v>286338</v>
      </c>
      <c r="G201" s="54" t="s">
        <v>2490</v>
      </c>
      <c r="H201" s="55" t="s">
        <v>495</v>
      </c>
      <c r="I201" s="54" t="s">
        <v>2491</v>
      </c>
      <c r="J201" s="91">
        <v>267507</v>
      </c>
      <c r="K201" s="91"/>
      <c r="L201" s="54" t="s">
        <v>2491</v>
      </c>
      <c r="M201" s="31">
        <v>78704</v>
      </c>
      <c r="N201" s="91">
        <v>105</v>
      </c>
      <c r="O201" s="98">
        <v>1.58</v>
      </c>
      <c r="P201" s="57">
        <v>38670</v>
      </c>
      <c r="Q201" s="57">
        <v>38888</v>
      </c>
      <c r="R201" s="31" t="s">
        <v>1600</v>
      </c>
      <c r="S201" s="92" t="s">
        <v>3203</v>
      </c>
      <c r="T201" s="31" t="s">
        <v>3204</v>
      </c>
      <c r="U201" s="31" t="s">
        <v>3302</v>
      </c>
      <c r="W201" s="31" t="s">
        <v>3598</v>
      </c>
      <c r="AB201" s="31"/>
      <c r="AC201" s="60"/>
      <c r="AE201" s="9"/>
      <c r="AF201" s="9"/>
      <c r="AG201" s="6"/>
      <c r="AH201" s="9"/>
      <c r="AI201" s="5"/>
      <c r="AL201" s="9"/>
      <c r="AM201" s="32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</row>
    <row r="202" spans="2:148" ht="15.75">
      <c r="B202" s="13"/>
      <c r="C202" s="31"/>
      <c r="D202" s="32"/>
      <c r="E202" s="124" t="s">
        <v>5836</v>
      </c>
      <c r="F202" s="13"/>
      <c r="G202" s="125" t="s">
        <v>5827</v>
      </c>
      <c r="H202" s="125" t="s">
        <v>5837</v>
      </c>
      <c r="I202" s="125" t="s">
        <v>5453</v>
      </c>
      <c r="J202" s="126">
        <v>169191</v>
      </c>
      <c r="K202" s="13"/>
      <c r="M202" s="126" t="s">
        <v>3165</v>
      </c>
      <c r="N202" s="126">
        <v>16</v>
      </c>
      <c r="O202" s="129">
        <v>1.998</v>
      </c>
      <c r="P202" s="127">
        <v>42195</v>
      </c>
      <c r="Q202" s="13"/>
      <c r="R202" s="31" t="s">
        <v>259</v>
      </c>
      <c r="S202" s="126" t="s">
        <v>5505</v>
      </c>
      <c r="T202" s="126" t="s">
        <v>5506</v>
      </c>
      <c r="U202" s="126" t="s">
        <v>6038</v>
      </c>
      <c r="V202" s="126"/>
      <c r="W202" s="31" t="s">
        <v>5551</v>
      </c>
      <c r="AB202" s="31"/>
      <c r="AC202" s="60"/>
      <c r="AE202" s="9"/>
      <c r="AF202" s="9"/>
      <c r="AG202" s="6"/>
      <c r="AH202" s="9"/>
      <c r="AI202" s="5"/>
      <c r="AL202" s="9"/>
      <c r="AM202" s="32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</row>
    <row r="203" spans="2:148" ht="15.75">
      <c r="B203" s="13"/>
      <c r="C203" s="31"/>
      <c r="D203" s="32"/>
      <c r="G203" s="13" t="s">
        <v>1210</v>
      </c>
      <c r="H203" s="13" t="s">
        <v>1211</v>
      </c>
      <c r="I203" s="13" t="s">
        <v>1212</v>
      </c>
      <c r="L203" s="13" t="s">
        <v>1059</v>
      </c>
      <c r="M203" s="31">
        <v>78705</v>
      </c>
      <c r="N203" s="40">
        <v>16</v>
      </c>
      <c r="O203" s="51">
        <v>0.4</v>
      </c>
      <c r="P203" s="30">
        <v>34303</v>
      </c>
      <c r="Q203" s="30">
        <v>34596</v>
      </c>
      <c r="R203" s="30"/>
      <c r="S203" s="31" t="s">
        <v>1213</v>
      </c>
      <c r="T203" s="31" t="s">
        <v>1214</v>
      </c>
      <c r="U203" s="31" t="s">
        <v>3302</v>
      </c>
      <c r="W203" s="31" t="s">
        <v>3510</v>
      </c>
      <c r="AB203" s="31"/>
      <c r="AC203" s="60"/>
      <c r="AE203" s="9"/>
      <c r="AF203" s="9"/>
      <c r="AG203" s="6"/>
      <c r="AH203" s="9"/>
      <c r="AI203" s="5"/>
      <c r="AL203" s="9"/>
      <c r="AM203" s="32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</row>
    <row r="204" spans="2:148" ht="15.75">
      <c r="B204" s="13"/>
      <c r="C204" s="31"/>
      <c r="D204" s="32"/>
      <c r="E204" s="124">
        <v>10963862</v>
      </c>
      <c r="F204" s="13"/>
      <c r="G204" s="13" t="s">
        <v>4712</v>
      </c>
      <c r="H204" s="125" t="s">
        <v>4713</v>
      </c>
      <c r="I204" s="13" t="s">
        <v>4903</v>
      </c>
      <c r="J204" s="126">
        <v>5067120</v>
      </c>
      <c r="K204" s="13"/>
      <c r="M204" s="126">
        <v>78729</v>
      </c>
      <c r="N204" s="4">
        <v>376</v>
      </c>
      <c r="O204" s="51">
        <v>17.066</v>
      </c>
      <c r="P204" s="127">
        <v>41439</v>
      </c>
      <c r="Q204" s="127">
        <v>41752</v>
      </c>
      <c r="R204" s="31" t="s">
        <v>4073</v>
      </c>
      <c r="S204" s="31" t="s">
        <v>4735</v>
      </c>
      <c r="T204" s="31" t="s">
        <v>4736</v>
      </c>
      <c r="U204" s="31" t="s">
        <v>906</v>
      </c>
      <c r="W204" s="92" t="s">
        <v>4782</v>
      </c>
      <c r="AB204" s="31"/>
      <c r="AC204" s="60"/>
      <c r="AE204" s="9"/>
      <c r="AF204" s="9"/>
      <c r="AG204" s="6"/>
      <c r="AH204" s="9"/>
      <c r="AI204" s="5"/>
      <c r="AL204" s="9"/>
      <c r="AM204" s="32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</row>
    <row r="205" spans="2:148" ht="15.75">
      <c r="B205" s="13"/>
      <c r="C205" s="31"/>
      <c r="D205" s="32"/>
      <c r="E205" s="124">
        <v>10755611</v>
      </c>
      <c r="F205" s="13"/>
      <c r="G205" s="125" t="s">
        <v>4404</v>
      </c>
      <c r="H205" s="125" t="s">
        <v>4405</v>
      </c>
      <c r="I205" s="125" t="s">
        <v>4406</v>
      </c>
      <c r="J205" s="126">
        <v>215514</v>
      </c>
      <c r="K205" s="125"/>
      <c r="M205" s="126" t="s">
        <v>550</v>
      </c>
      <c r="N205" s="31">
        <v>327</v>
      </c>
      <c r="O205" s="129">
        <v>6.95</v>
      </c>
      <c r="P205" s="127">
        <v>41024</v>
      </c>
      <c r="Q205" s="127">
        <v>41227</v>
      </c>
      <c r="R205" s="31" t="s">
        <v>4325</v>
      </c>
      <c r="S205" s="126" t="s">
        <v>4432</v>
      </c>
      <c r="T205" s="126" t="s">
        <v>2223</v>
      </c>
      <c r="U205" s="31" t="s">
        <v>3302</v>
      </c>
      <c r="W205" s="31" t="s">
        <v>4461</v>
      </c>
      <c r="AB205" s="31"/>
      <c r="AC205" s="60"/>
      <c r="AE205" s="9"/>
      <c r="AF205" s="9"/>
      <c r="AG205" s="6"/>
      <c r="AH205" s="9"/>
      <c r="AI205" s="5"/>
      <c r="AL205" s="9"/>
      <c r="AM205" s="32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</row>
    <row r="206" spans="2:148" ht="15.75">
      <c r="B206" s="13"/>
      <c r="C206" s="31"/>
      <c r="D206" s="32"/>
      <c r="E206" s="124">
        <v>11482839</v>
      </c>
      <c r="F206" s="13"/>
      <c r="G206" s="125" t="s">
        <v>5608</v>
      </c>
      <c r="H206" s="125" t="s">
        <v>5606</v>
      </c>
      <c r="I206" s="125" t="s">
        <v>5607</v>
      </c>
      <c r="J206" s="126">
        <v>307340</v>
      </c>
      <c r="K206" s="13"/>
      <c r="M206" s="126" t="s">
        <v>3642</v>
      </c>
      <c r="N206" s="31">
        <v>352</v>
      </c>
      <c r="O206" s="129">
        <v>11.5</v>
      </c>
      <c r="P206" s="127">
        <v>42410</v>
      </c>
      <c r="Q206" s="127">
        <v>42691</v>
      </c>
      <c r="R206" s="31" t="s">
        <v>1871</v>
      </c>
      <c r="S206" s="126" t="s">
        <v>5437</v>
      </c>
      <c r="T206" s="126" t="s">
        <v>5438</v>
      </c>
      <c r="U206" s="126" t="s">
        <v>906</v>
      </c>
      <c r="V206" s="126"/>
      <c r="W206" s="31" t="s">
        <v>5675</v>
      </c>
      <c r="AB206" s="31"/>
      <c r="AC206" s="60"/>
      <c r="AE206" s="9"/>
      <c r="AF206" s="9"/>
      <c r="AG206" s="6"/>
      <c r="AH206" s="9"/>
      <c r="AI206" s="5"/>
      <c r="AL206" s="9"/>
      <c r="AM206" s="32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</row>
    <row r="207" spans="2:148" ht="15.75">
      <c r="B207" s="13"/>
      <c r="C207" s="31"/>
      <c r="D207" s="32"/>
      <c r="E207" s="58">
        <v>10027438</v>
      </c>
      <c r="G207" s="54" t="s">
        <v>2593</v>
      </c>
      <c r="H207" s="54" t="s">
        <v>2594</v>
      </c>
      <c r="I207" s="54" t="s">
        <v>3786</v>
      </c>
      <c r="J207" s="91">
        <v>3302412</v>
      </c>
      <c r="K207" s="91"/>
      <c r="L207" s="54" t="s">
        <v>3786</v>
      </c>
      <c r="M207" s="91">
        <v>78660</v>
      </c>
      <c r="N207" s="100">
        <v>240</v>
      </c>
      <c r="O207" s="98">
        <v>13.933</v>
      </c>
      <c r="P207" s="57">
        <v>39199</v>
      </c>
      <c r="Q207" s="112">
        <v>39475</v>
      </c>
      <c r="R207" s="92" t="s">
        <v>1286</v>
      </c>
      <c r="S207" s="92" t="s">
        <v>3787</v>
      </c>
      <c r="T207" s="31" t="s">
        <v>3788</v>
      </c>
      <c r="U207" s="31" t="s">
        <v>3302</v>
      </c>
      <c r="W207" s="92" t="s">
        <v>2258</v>
      </c>
      <c r="AB207" s="31"/>
      <c r="AC207" s="60"/>
      <c r="AE207" s="9"/>
      <c r="AF207" s="9"/>
      <c r="AG207" s="6"/>
      <c r="AH207" s="9"/>
      <c r="AI207" s="5"/>
      <c r="AL207" s="9"/>
      <c r="AM207" s="32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</row>
    <row r="208" spans="2:148" ht="15.75">
      <c r="B208" s="13"/>
      <c r="C208" s="31"/>
      <c r="D208" s="32"/>
      <c r="E208" s="58">
        <v>247296</v>
      </c>
      <c r="G208" s="54" t="s">
        <v>3551</v>
      </c>
      <c r="H208" s="54" t="s">
        <v>3552</v>
      </c>
      <c r="I208" s="54" t="s">
        <v>3553</v>
      </c>
      <c r="J208" s="91"/>
      <c r="K208" s="91"/>
      <c r="L208" s="13" t="s">
        <v>2074</v>
      </c>
      <c r="M208" s="71">
        <v>78758</v>
      </c>
      <c r="N208" s="31">
        <v>225</v>
      </c>
      <c r="O208" s="51">
        <v>10.2</v>
      </c>
      <c r="P208" s="57">
        <v>38413</v>
      </c>
      <c r="Q208" s="57">
        <v>38608</v>
      </c>
      <c r="R208" s="31" t="s">
        <v>4325</v>
      </c>
      <c r="S208" s="31" t="s">
        <v>3554</v>
      </c>
      <c r="T208" s="84" t="s">
        <v>1121</v>
      </c>
      <c r="U208" s="31" t="s">
        <v>3302</v>
      </c>
      <c r="W208" s="31" t="s">
        <v>2447</v>
      </c>
      <c r="AB208" s="31"/>
      <c r="AC208" s="60"/>
      <c r="AE208" s="9"/>
      <c r="AF208" s="9"/>
      <c r="AG208" s="6"/>
      <c r="AH208" s="9"/>
      <c r="AI208" s="5"/>
      <c r="AL208" s="9"/>
      <c r="AM208" s="32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</row>
    <row r="209" spans="2:148" ht="15.75">
      <c r="B209" s="13"/>
      <c r="C209" s="31"/>
      <c r="D209" s="32"/>
      <c r="G209" s="13" t="s">
        <v>4180</v>
      </c>
      <c r="H209" s="13" t="s">
        <v>1216</v>
      </c>
      <c r="I209" s="13" t="s">
        <v>1217</v>
      </c>
      <c r="L209" s="13" t="s">
        <v>2075</v>
      </c>
      <c r="M209" s="7">
        <v>78703</v>
      </c>
      <c r="N209" s="40">
        <v>4</v>
      </c>
      <c r="O209" s="51">
        <v>0.3</v>
      </c>
      <c r="P209" s="30"/>
      <c r="Q209" s="30"/>
      <c r="R209" s="30"/>
      <c r="S209" s="31" t="s">
        <v>1218</v>
      </c>
      <c r="T209" s="31" t="s">
        <v>1219</v>
      </c>
      <c r="U209" s="31" t="s">
        <v>3302</v>
      </c>
      <c r="W209" s="31" t="s">
        <v>3530</v>
      </c>
      <c r="AB209" s="31"/>
      <c r="AC209" s="60"/>
      <c r="AE209" s="9"/>
      <c r="AF209" s="9"/>
      <c r="AG209" s="6"/>
      <c r="AH209" s="9"/>
      <c r="AI209" s="5"/>
      <c r="AL209" s="9"/>
      <c r="AM209" s="32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</row>
    <row r="210" spans="2:148" ht="15.75">
      <c r="B210" s="13"/>
      <c r="C210" s="31"/>
      <c r="D210" s="32"/>
      <c r="E210" s="58">
        <v>266420</v>
      </c>
      <c r="G210" s="54" t="s">
        <v>651</v>
      </c>
      <c r="H210" s="54" t="s">
        <v>732</v>
      </c>
      <c r="I210" s="54" t="s">
        <v>3573</v>
      </c>
      <c r="J210" s="91">
        <v>3168163</v>
      </c>
      <c r="K210" s="91"/>
      <c r="L210" s="54" t="s">
        <v>652</v>
      </c>
      <c r="M210" s="31">
        <v>78748</v>
      </c>
      <c r="N210" s="40">
        <v>156</v>
      </c>
      <c r="O210" s="98">
        <v>99</v>
      </c>
      <c r="P210" s="57">
        <v>38539</v>
      </c>
      <c r="Q210" s="57">
        <v>38726</v>
      </c>
      <c r="R210" s="31" t="s">
        <v>4325</v>
      </c>
      <c r="S210" s="31" t="s">
        <v>1179</v>
      </c>
      <c r="T210" s="92" t="s">
        <v>295</v>
      </c>
      <c r="U210" s="31" t="s">
        <v>3302</v>
      </c>
      <c r="W210" s="31" t="s">
        <v>730</v>
      </c>
      <c r="AB210" s="31"/>
      <c r="AC210" s="60"/>
      <c r="AE210" s="9"/>
      <c r="AF210" s="9"/>
      <c r="AG210" s="6"/>
      <c r="AH210" s="9"/>
      <c r="AI210" s="5"/>
      <c r="AL210" s="9"/>
      <c r="AM210" s="32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</row>
    <row r="211" spans="2:148" ht="15.75">
      <c r="B211" s="13"/>
      <c r="C211" s="31"/>
      <c r="D211" s="32"/>
      <c r="E211" s="124">
        <v>10140629</v>
      </c>
      <c r="F211" s="13"/>
      <c r="G211" s="125" t="s">
        <v>545</v>
      </c>
      <c r="H211" s="125" t="s">
        <v>2233</v>
      </c>
      <c r="I211" s="125" t="s">
        <v>547</v>
      </c>
      <c r="J211" s="126">
        <v>3354050</v>
      </c>
      <c r="K211" s="126"/>
      <c r="L211" s="125"/>
      <c r="M211" s="126" t="s">
        <v>546</v>
      </c>
      <c r="N211" s="126">
        <f>156+126+2</f>
        <v>284</v>
      </c>
      <c r="O211" s="129">
        <v>102.4</v>
      </c>
      <c r="P211" s="127">
        <v>39562</v>
      </c>
      <c r="Q211" s="127">
        <v>39930</v>
      </c>
      <c r="R211" s="126" t="s">
        <v>4325</v>
      </c>
      <c r="S211" s="126" t="s">
        <v>2234</v>
      </c>
      <c r="T211" s="31" t="s">
        <v>2235</v>
      </c>
      <c r="U211" s="31" t="s">
        <v>3302</v>
      </c>
      <c r="W211" s="31" t="s">
        <v>266</v>
      </c>
      <c r="AB211" s="31"/>
      <c r="AC211" s="60"/>
      <c r="AE211" s="9"/>
      <c r="AF211" s="9"/>
      <c r="AG211" s="6"/>
      <c r="AH211" s="9"/>
      <c r="AI211" s="5"/>
      <c r="AL211" s="9"/>
      <c r="AM211" s="32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</row>
    <row r="212" spans="2:148" ht="15.75">
      <c r="B212" s="13"/>
      <c r="C212" s="31"/>
      <c r="D212" s="32"/>
      <c r="E212" s="124">
        <v>10708474</v>
      </c>
      <c r="F212" s="13"/>
      <c r="G212" s="125" t="s">
        <v>1858</v>
      </c>
      <c r="H212" s="125" t="s">
        <v>4622</v>
      </c>
      <c r="I212" s="125" t="s">
        <v>4621</v>
      </c>
      <c r="J212" s="126">
        <v>120296</v>
      </c>
      <c r="K212" s="125"/>
      <c r="M212" s="126" t="s">
        <v>539</v>
      </c>
      <c r="N212" s="31">
        <v>360</v>
      </c>
      <c r="O212" s="129">
        <v>7.036</v>
      </c>
      <c r="P212" s="127">
        <v>40928</v>
      </c>
      <c r="Q212" s="127">
        <v>41137</v>
      </c>
      <c r="R212" s="126" t="s">
        <v>259</v>
      </c>
      <c r="S212" s="126" t="s">
        <v>249</v>
      </c>
      <c r="T212" s="126" t="s">
        <v>2223</v>
      </c>
      <c r="U212" s="31" t="s">
        <v>3302</v>
      </c>
      <c r="W212" s="31" t="s">
        <v>4388</v>
      </c>
      <c r="AB212" s="31"/>
      <c r="AC212" s="60"/>
      <c r="AE212" s="9"/>
      <c r="AF212" s="9"/>
      <c r="AG212" s="6"/>
      <c r="AH212" s="9"/>
      <c r="AI212" s="5"/>
      <c r="AL212" s="9"/>
      <c r="AM212" s="32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</row>
    <row r="213" spans="2:148" ht="15.75">
      <c r="B213" s="13"/>
      <c r="C213" s="31"/>
      <c r="D213" s="32"/>
      <c r="G213" s="13" t="s">
        <v>2876</v>
      </c>
      <c r="H213" s="13" t="s">
        <v>2877</v>
      </c>
      <c r="I213" s="13" t="s">
        <v>2878</v>
      </c>
      <c r="L213" s="13" t="s">
        <v>1060</v>
      </c>
      <c r="M213" s="31">
        <v>78701</v>
      </c>
      <c r="N213" s="40">
        <v>90</v>
      </c>
      <c r="O213" s="51">
        <v>0.26899999380111694</v>
      </c>
      <c r="P213" s="30">
        <v>35563</v>
      </c>
      <c r="Q213" s="30">
        <v>35690</v>
      </c>
      <c r="R213" s="30"/>
      <c r="S213" s="31" t="s">
        <v>2879</v>
      </c>
      <c r="T213" s="31" t="s">
        <v>2880</v>
      </c>
      <c r="U213" s="31" t="s">
        <v>3302</v>
      </c>
      <c r="W213" s="31" t="s">
        <v>3524</v>
      </c>
      <c r="AB213" s="31"/>
      <c r="AC213" s="60"/>
      <c r="AE213" s="9"/>
      <c r="AF213" s="9"/>
      <c r="AG213" s="6"/>
      <c r="AH213" s="9"/>
      <c r="AI213" s="5"/>
      <c r="AL213" s="9"/>
      <c r="AM213" s="32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</row>
    <row r="214" spans="2:148" ht="15.75">
      <c r="B214" s="13"/>
      <c r="C214" s="31"/>
      <c r="D214" s="32"/>
      <c r="E214" s="56" t="s">
        <v>529</v>
      </c>
      <c r="G214" s="54" t="s">
        <v>3848</v>
      </c>
      <c r="H214" s="54" t="s">
        <v>284</v>
      </c>
      <c r="I214" s="32" t="s">
        <v>3452</v>
      </c>
      <c r="J214" s="31">
        <v>3095660</v>
      </c>
      <c r="L214" s="54" t="s">
        <v>734</v>
      </c>
      <c r="M214" s="91">
        <v>78703</v>
      </c>
      <c r="N214" s="91">
        <v>7</v>
      </c>
      <c r="O214" s="98">
        <v>0.37</v>
      </c>
      <c r="P214" s="57">
        <v>38915</v>
      </c>
      <c r="Q214" s="112">
        <v>39469</v>
      </c>
      <c r="R214" s="57" t="s">
        <v>1149</v>
      </c>
      <c r="S214" s="92" t="s">
        <v>856</v>
      </c>
      <c r="T214" s="92" t="s">
        <v>857</v>
      </c>
      <c r="U214" s="31" t="s">
        <v>554</v>
      </c>
      <c r="W214" s="31" t="s">
        <v>769</v>
      </c>
      <c r="AB214" s="31"/>
      <c r="AC214" s="60"/>
      <c r="AE214" s="9"/>
      <c r="AF214" s="9"/>
      <c r="AG214" s="6"/>
      <c r="AH214" s="9"/>
      <c r="AI214" s="5"/>
      <c r="AL214" s="9"/>
      <c r="AM214" s="32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</row>
    <row r="215" spans="2:148" ht="15.75">
      <c r="B215" s="13"/>
      <c r="C215" s="31"/>
      <c r="D215" s="32"/>
      <c r="E215" s="124">
        <v>11505286</v>
      </c>
      <c r="F215" s="13"/>
      <c r="G215" s="125" t="s">
        <v>5635</v>
      </c>
      <c r="H215" s="125" t="s">
        <v>5634</v>
      </c>
      <c r="I215" s="125" t="s">
        <v>5670</v>
      </c>
      <c r="J215" s="126">
        <v>10338</v>
      </c>
      <c r="K215" s="13"/>
      <c r="M215" s="126">
        <v>78748</v>
      </c>
      <c r="N215" s="31">
        <v>84</v>
      </c>
      <c r="O215" s="129">
        <v>15.95</v>
      </c>
      <c r="P215" s="127">
        <v>42453</v>
      </c>
      <c r="Q215" s="127">
        <v>42690</v>
      </c>
      <c r="R215" s="31" t="s">
        <v>1028</v>
      </c>
      <c r="S215" s="126" t="s">
        <v>5671</v>
      </c>
      <c r="T215" s="126" t="s">
        <v>4894</v>
      </c>
      <c r="U215" s="126" t="s">
        <v>906</v>
      </c>
      <c r="V215" s="126"/>
      <c r="W215" s="31" t="s">
        <v>5675</v>
      </c>
      <c r="AB215" s="31"/>
      <c r="AC215" s="60"/>
      <c r="AE215" s="9"/>
      <c r="AF215" s="9"/>
      <c r="AG215" s="6"/>
      <c r="AH215" s="9"/>
      <c r="AI215" s="5"/>
      <c r="AL215" s="9"/>
      <c r="AM215" s="32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</row>
    <row r="216" spans="2:148" ht="15.75">
      <c r="B216" s="13"/>
      <c r="C216" s="31"/>
      <c r="D216" s="32"/>
      <c r="E216" s="56" t="s">
        <v>1652</v>
      </c>
      <c r="G216" s="13" t="s">
        <v>541</v>
      </c>
      <c r="H216" s="58" t="s">
        <v>1653</v>
      </c>
      <c r="I216" s="58" t="s">
        <v>1462</v>
      </c>
      <c r="J216" s="91">
        <v>714668</v>
      </c>
      <c r="K216" s="91"/>
      <c r="L216" s="58" t="s">
        <v>1462</v>
      </c>
      <c r="M216" s="91">
        <v>78731</v>
      </c>
      <c r="N216" s="91">
        <v>327</v>
      </c>
      <c r="O216" s="98">
        <v>3.84</v>
      </c>
      <c r="P216" s="112">
        <v>39010</v>
      </c>
      <c r="Q216" s="112">
        <v>39436</v>
      </c>
      <c r="R216" s="91" t="s">
        <v>4325</v>
      </c>
      <c r="S216" s="91" t="s">
        <v>402</v>
      </c>
      <c r="T216" s="91" t="s">
        <v>403</v>
      </c>
      <c r="U216" s="31" t="s">
        <v>3302</v>
      </c>
      <c r="W216" s="31" t="s">
        <v>4322</v>
      </c>
      <c r="AB216" s="31"/>
      <c r="AC216" s="60"/>
      <c r="AE216" s="9"/>
      <c r="AF216" s="9"/>
      <c r="AG216" s="6"/>
      <c r="AH216" s="9"/>
      <c r="AI216" s="5"/>
      <c r="AL216" s="9"/>
      <c r="AM216" s="32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</row>
    <row r="217" spans="2:148" ht="15.75">
      <c r="B217" s="13"/>
      <c r="C217" s="31"/>
      <c r="D217" s="32"/>
      <c r="E217" s="124" t="s">
        <v>4521</v>
      </c>
      <c r="F217" s="13"/>
      <c r="G217" s="125" t="s">
        <v>189</v>
      </c>
      <c r="H217" s="125" t="s">
        <v>5172</v>
      </c>
      <c r="I217" s="125" t="s">
        <v>4520</v>
      </c>
      <c r="J217" s="126">
        <v>271430</v>
      </c>
      <c r="K217" s="13"/>
      <c r="M217" s="126" t="s">
        <v>3624</v>
      </c>
      <c r="N217" s="31">
        <v>179</v>
      </c>
      <c r="O217" s="129">
        <v>2.3347</v>
      </c>
      <c r="P217" s="127">
        <v>40694</v>
      </c>
      <c r="Q217" s="127">
        <v>40956</v>
      </c>
      <c r="R217" s="126" t="s">
        <v>4073</v>
      </c>
      <c r="S217" s="126" t="s">
        <v>219</v>
      </c>
      <c r="T217" s="126" t="s">
        <v>218</v>
      </c>
      <c r="U217" s="31" t="s">
        <v>3302</v>
      </c>
      <c r="W217" s="31" t="s">
        <v>3127</v>
      </c>
      <c r="AB217" s="31"/>
      <c r="AC217" s="60"/>
      <c r="AE217" s="9"/>
      <c r="AF217" s="9"/>
      <c r="AG217" s="6"/>
      <c r="AH217" s="9"/>
      <c r="AI217" s="5"/>
      <c r="AL217" s="9"/>
      <c r="AM217" s="32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</row>
    <row r="218" spans="2:148" ht="15.75">
      <c r="B218" s="13"/>
      <c r="C218" s="31"/>
      <c r="D218" s="32"/>
      <c r="E218" s="124">
        <v>10844512</v>
      </c>
      <c r="F218" s="13"/>
      <c r="G218" s="125" t="s">
        <v>4571</v>
      </c>
      <c r="H218" s="125" t="s">
        <v>4607</v>
      </c>
      <c r="I218" s="125" t="s">
        <v>4570</v>
      </c>
      <c r="J218" s="126">
        <v>681262</v>
      </c>
      <c r="K218" s="13"/>
      <c r="M218" s="126" t="s">
        <v>4572</v>
      </c>
      <c r="N218" s="31">
        <v>328</v>
      </c>
      <c r="O218" s="129">
        <v>3.9434</v>
      </c>
      <c r="P218" s="127">
        <v>41198</v>
      </c>
      <c r="Q218" s="127">
        <v>41744</v>
      </c>
      <c r="R218" s="31" t="s">
        <v>4218</v>
      </c>
      <c r="S218" s="126" t="s">
        <v>4601</v>
      </c>
      <c r="T218" s="126" t="s">
        <v>119</v>
      </c>
      <c r="U218" s="31" t="s">
        <v>3302</v>
      </c>
      <c r="W218" s="31" t="s">
        <v>4629</v>
      </c>
      <c r="AB218" s="31"/>
      <c r="AC218" s="60"/>
      <c r="AE218" s="9"/>
      <c r="AF218" s="9"/>
      <c r="AG218" s="6"/>
      <c r="AH218" s="9"/>
      <c r="AI218" s="5"/>
      <c r="AL218" s="9"/>
      <c r="AM218" s="32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</row>
    <row r="219" spans="2:148" ht="15.75">
      <c r="B219" s="13"/>
      <c r="C219" s="31"/>
      <c r="D219" s="32"/>
      <c r="E219" s="124">
        <v>11216098</v>
      </c>
      <c r="F219" s="13"/>
      <c r="G219" s="125" t="s">
        <v>5933</v>
      </c>
      <c r="H219" s="125" t="s">
        <v>5934</v>
      </c>
      <c r="I219" s="125" t="s">
        <v>5935</v>
      </c>
      <c r="J219" s="126"/>
      <c r="K219" s="13"/>
      <c r="M219" s="126" t="s">
        <v>4572</v>
      </c>
      <c r="N219" s="31">
        <v>38</v>
      </c>
      <c r="O219" s="129">
        <v>5.92</v>
      </c>
      <c r="P219" s="127">
        <v>41897</v>
      </c>
      <c r="Q219" s="127">
        <v>42306</v>
      </c>
      <c r="R219" s="156" t="s">
        <v>1871</v>
      </c>
      <c r="S219" s="126" t="s">
        <v>5520</v>
      </c>
      <c r="T219" s="126" t="s">
        <v>4674</v>
      </c>
      <c r="U219" s="31" t="s">
        <v>177</v>
      </c>
      <c r="W219" s="156" t="s">
        <v>5175</v>
      </c>
      <c r="AB219" s="31"/>
      <c r="AC219" s="60"/>
      <c r="AE219" s="9"/>
      <c r="AF219" s="9"/>
      <c r="AG219" s="6"/>
      <c r="AH219" s="9"/>
      <c r="AI219" s="5"/>
      <c r="AL219" s="9"/>
      <c r="AM219" s="32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</row>
    <row r="220" spans="2:148" ht="15.75">
      <c r="B220" s="13"/>
      <c r="C220" s="31"/>
      <c r="D220" s="32"/>
      <c r="E220" s="152">
        <v>11024188</v>
      </c>
      <c r="F220" s="153"/>
      <c r="G220" s="154" t="s">
        <v>4761</v>
      </c>
      <c r="H220" s="154" t="s">
        <v>4799</v>
      </c>
      <c r="I220" s="154" t="s">
        <v>4760</v>
      </c>
      <c r="J220" s="155">
        <v>244966</v>
      </c>
      <c r="K220" s="153"/>
      <c r="L220" s="154"/>
      <c r="M220" s="155" t="s">
        <v>532</v>
      </c>
      <c r="N220" s="156">
        <v>6</v>
      </c>
      <c r="O220" s="159">
        <v>0.981</v>
      </c>
      <c r="P220" s="157">
        <v>41547</v>
      </c>
      <c r="Q220" s="157">
        <v>41872</v>
      </c>
      <c r="R220" s="156" t="s">
        <v>1871</v>
      </c>
      <c r="S220" s="155" t="s">
        <v>4786</v>
      </c>
      <c r="T220" s="155" t="s">
        <v>2230</v>
      </c>
      <c r="U220" s="156" t="s">
        <v>906</v>
      </c>
      <c r="V220" s="156"/>
      <c r="W220" s="156" t="s">
        <v>4801</v>
      </c>
      <c r="AB220" s="31"/>
      <c r="AC220" s="60"/>
      <c r="AE220" s="9"/>
      <c r="AF220" s="9"/>
      <c r="AG220" s="6"/>
      <c r="AH220" s="9"/>
      <c r="AI220" s="5"/>
      <c r="AL220" s="9"/>
      <c r="AM220" s="32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</row>
    <row r="221" spans="2:148" ht="15.75">
      <c r="B221" s="13"/>
      <c r="C221" s="31"/>
      <c r="D221" s="32"/>
      <c r="E221" s="59">
        <v>213375</v>
      </c>
      <c r="G221" s="59" t="s">
        <v>1572</v>
      </c>
      <c r="H221" s="59" t="s">
        <v>839</v>
      </c>
      <c r="I221" s="59" t="s">
        <v>2675</v>
      </c>
      <c r="J221" s="105"/>
      <c r="K221" s="105"/>
      <c r="L221" s="59" t="s">
        <v>1573</v>
      </c>
      <c r="M221" s="31">
        <v>78735</v>
      </c>
      <c r="N221" s="31">
        <v>17</v>
      </c>
      <c r="O221" s="113">
        <v>7.1</v>
      </c>
      <c r="P221" s="103">
        <v>37620</v>
      </c>
      <c r="Q221" s="103">
        <v>37728</v>
      </c>
      <c r="R221" s="104" t="s">
        <v>4325</v>
      </c>
      <c r="S221" s="104" t="s">
        <v>1574</v>
      </c>
      <c r="T221" s="104" t="s">
        <v>3819</v>
      </c>
      <c r="U221" s="31" t="s">
        <v>3302</v>
      </c>
      <c r="W221" s="31" t="s">
        <v>2008</v>
      </c>
      <c r="AB221" s="31"/>
      <c r="AC221" s="60"/>
      <c r="AE221" s="9"/>
      <c r="AF221" s="9"/>
      <c r="AG221" s="6"/>
      <c r="AH221" s="9"/>
      <c r="AI221" s="5"/>
      <c r="AL221" s="9"/>
      <c r="AM221" s="32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</row>
    <row r="222" spans="1:148" ht="15.75">
      <c r="A222" s="124"/>
      <c r="B222" s="13"/>
      <c r="D222" s="32"/>
      <c r="E222" s="152">
        <v>10579828</v>
      </c>
      <c r="F222" s="153"/>
      <c r="G222" s="154" t="s">
        <v>217</v>
      </c>
      <c r="H222" s="154" t="s">
        <v>4456</v>
      </c>
      <c r="I222" s="154" t="s">
        <v>216</v>
      </c>
      <c r="J222" s="155">
        <v>3504394</v>
      </c>
      <c r="K222" s="153"/>
      <c r="L222" s="153"/>
      <c r="M222" s="155" t="s">
        <v>532</v>
      </c>
      <c r="N222" s="156">
        <v>220</v>
      </c>
      <c r="O222" s="159">
        <v>1.2</v>
      </c>
      <c r="P222" s="157">
        <v>40654</v>
      </c>
      <c r="Q222" s="157">
        <v>40912</v>
      </c>
      <c r="R222" s="155" t="s">
        <v>3718</v>
      </c>
      <c r="S222" s="155" t="s">
        <v>527</v>
      </c>
      <c r="T222" s="155" t="s">
        <v>2223</v>
      </c>
      <c r="U222" s="156" t="s">
        <v>3302</v>
      </c>
      <c r="V222" s="156"/>
      <c r="W222" s="156" t="s">
        <v>3127</v>
      </c>
      <c r="AB222" s="31"/>
      <c r="AC222" s="60"/>
      <c r="AE222" s="9"/>
      <c r="AF222" s="9"/>
      <c r="AG222" s="6"/>
      <c r="AH222" s="9"/>
      <c r="AI222" s="5"/>
      <c r="AL222" s="9"/>
      <c r="AM222" s="32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</row>
    <row r="223" spans="2:148" ht="15.75">
      <c r="B223" s="13"/>
      <c r="C223" s="31"/>
      <c r="D223" s="32"/>
      <c r="E223" s="56" t="s">
        <v>3074</v>
      </c>
      <c r="G223" s="54" t="s">
        <v>2642</v>
      </c>
      <c r="H223" s="55" t="s">
        <v>1420</v>
      </c>
      <c r="I223" s="54" t="s">
        <v>697</v>
      </c>
      <c r="J223" s="91">
        <v>3329850</v>
      </c>
      <c r="K223" s="91"/>
      <c r="L223" s="54" t="s">
        <v>697</v>
      </c>
      <c r="M223" s="91">
        <v>78729</v>
      </c>
      <c r="N223" s="91">
        <v>592</v>
      </c>
      <c r="O223" s="98">
        <v>33.66</v>
      </c>
      <c r="P223" s="57">
        <v>39112</v>
      </c>
      <c r="Q223" s="57">
        <v>39343</v>
      </c>
      <c r="R223" s="92" t="s">
        <v>1286</v>
      </c>
      <c r="S223" s="92" t="s">
        <v>1581</v>
      </c>
      <c r="T223" s="31" t="s">
        <v>1582</v>
      </c>
      <c r="U223" s="92" t="s">
        <v>906</v>
      </c>
      <c r="V223" s="92"/>
      <c r="W223" s="92" t="s">
        <v>2259</v>
      </c>
      <c r="AB223" s="31"/>
      <c r="AC223" s="60"/>
      <c r="AE223" s="9"/>
      <c r="AF223" s="9"/>
      <c r="AG223" s="6"/>
      <c r="AH223" s="9"/>
      <c r="AI223" s="5"/>
      <c r="AL223" s="9"/>
      <c r="AM223" s="32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</row>
    <row r="224" spans="2:148" ht="15.75">
      <c r="B224" s="13"/>
      <c r="C224" s="31"/>
      <c r="D224" s="32"/>
      <c r="E224" s="152">
        <v>10650012</v>
      </c>
      <c r="F224" s="153"/>
      <c r="G224" s="154" t="s">
        <v>2108</v>
      </c>
      <c r="H224" s="154" t="s">
        <v>2106</v>
      </c>
      <c r="I224" s="154" t="s">
        <v>2107</v>
      </c>
      <c r="J224" s="155">
        <v>253276</v>
      </c>
      <c r="K224" s="153"/>
      <c r="L224" s="153"/>
      <c r="M224" s="155" t="s">
        <v>3624</v>
      </c>
      <c r="N224" s="156">
        <v>314</v>
      </c>
      <c r="O224" s="162">
        <v>4.84</v>
      </c>
      <c r="P224" s="157">
        <v>40799</v>
      </c>
      <c r="Q224" s="157">
        <v>41098</v>
      </c>
      <c r="R224" s="156" t="s">
        <v>4325</v>
      </c>
      <c r="S224" s="155" t="s">
        <v>527</v>
      </c>
      <c r="T224" s="155" t="s">
        <v>2223</v>
      </c>
      <c r="U224" s="156" t="s">
        <v>3302</v>
      </c>
      <c r="V224" s="156"/>
      <c r="W224" s="156" t="s">
        <v>3104</v>
      </c>
      <c r="AB224" s="31"/>
      <c r="AC224" s="60"/>
      <c r="AE224" s="9"/>
      <c r="AF224" s="9"/>
      <c r="AG224" s="6"/>
      <c r="AH224" s="9"/>
      <c r="AI224" s="5"/>
      <c r="AL224" s="9"/>
      <c r="AM224" s="32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</row>
    <row r="225" spans="2:148" ht="15.75">
      <c r="B225" s="13"/>
      <c r="C225" s="31"/>
      <c r="D225" s="32"/>
      <c r="E225" s="124">
        <v>11537829</v>
      </c>
      <c r="F225" s="13"/>
      <c r="G225" s="125" t="s">
        <v>5755</v>
      </c>
      <c r="H225" s="125" t="s">
        <v>5754</v>
      </c>
      <c r="I225" s="125" t="s">
        <v>5798</v>
      </c>
      <c r="J225" s="126">
        <v>0</v>
      </c>
      <c r="K225" s="13"/>
      <c r="M225" s="126">
        <v>78754</v>
      </c>
      <c r="N225" s="31">
        <v>264</v>
      </c>
      <c r="O225" s="129">
        <v>12.09</v>
      </c>
      <c r="P225" s="127">
        <v>42514</v>
      </c>
      <c r="Q225" s="13"/>
      <c r="R225" s="126" t="s">
        <v>1871</v>
      </c>
      <c r="S225" s="126" t="s">
        <v>5792</v>
      </c>
      <c r="T225" s="126" t="s">
        <v>5791</v>
      </c>
      <c r="U225" s="126" t="s">
        <v>554</v>
      </c>
      <c r="V225" s="126"/>
      <c r="W225" s="31" t="s">
        <v>5821</v>
      </c>
      <c r="AB225" s="31"/>
      <c r="AC225" s="60"/>
      <c r="AE225" s="9"/>
      <c r="AF225" s="9"/>
      <c r="AG225" s="6"/>
      <c r="AH225" s="9"/>
      <c r="AI225" s="5"/>
      <c r="AL225" s="9"/>
      <c r="AM225" s="32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</row>
    <row r="226" spans="2:148" ht="15.75">
      <c r="B226" s="13"/>
      <c r="C226" s="31"/>
      <c r="D226" s="32"/>
      <c r="E226" s="32">
        <v>152637</v>
      </c>
      <c r="G226" s="13" t="s">
        <v>3038</v>
      </c>
      <c r="H226" s="13" t="s">
        <v>4232</v>
      </c>
      <c r="I226" s="13" t="s">
        <v>3211</v>
      </c>
      <c r="L226" s="13" t="s">
        <v>738</v>
      </c>
      <c r="M226" s="31">
        <v>78741</v>
      </c>
      <c r="N226" s="40">
        <v>348</v>
      </c>
      <c r="O226" s="51">
        <v>26.32</v>
      </c>
      <c r="P226" s="30">
        <v>36704</v>
      </c>
      <c r="Q226" s="30">
        <v>36931</v>
      </c>
      <c r="R226" s="30"/>
      <c r="S226" s="31" t="s">
        <v>3039</v>
      </c>
      <c r="T226" s="31" t="s">
        <v>3040</v>
      </c>
      <c r="U226" s="31" t="s">
        <v>3302</v>
      </c>
      <c r="W226" s="31" t="s">
        <v>4231</v>
      </c>
      <c r="AB226" s="31"/>
      <c r="AC226" s="60"/>
      <c r="AE226" s="9"/>
      <c r="AF226" s="9"/>
      <c r="AG226" s="6"/>
      <c r="AH226" s="9"/>
      <c r="AI226" s="5"/>
      <c r="AL226" s="9"/>
      <c r="AM226" s="32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</row>
    <row r="227" spans="2:148" ht="15.75">
      <c r="B227" s="13"/>
      <c r="C227" s="31"/>
      <c r="D227" s="32"/>
      <c r="E227" s="32">
        <v>101160</v>
      </c>
      <c r="G227" s="13" t="s">
        <v>677</v>
      </c>
      <c r="H227" s="13" t="s">
        <v>628</v>
      </c>
      <c r="I227" s="13" t="s">
        <v>2178</v>
      </c>
      <c r="L227" s="13" t="s">
        <v>1802</v>
      </c>
      <c r="M227" s="31">
        <v>78726</v>
      </c>
      <c r="N227" s="40">
        <v>288</v>
      </c>
      <c r="O227" s="51">
        <v>21.75</v>
      </c>
      <c r="P227" s="30">
        <v>36402</v>
      </c>
      <c r="Q227" s="30">
        <v>36570</v>
      </c>
      <c r="R227" s="30"/>
      <c r="S227" s="31" t="s">
        <v>3532</v>
      </c>
      <c r="T227" s="31" t="s">
        <v>268</v>
      </c>
      <c r="U227" s="31" t="s">
        <v>3302</v>
      </c>
      <c r="W227" s="31" t="s">
        <v>1365</v>
      </c>
      <c r="AB227" s="31"/>
      <c r="AC227" s="60"/>
      <c r="AE227" s="9"/>
      <c r="AF227" s="9"/>
      <c r="AG227" s="6"/>
      <c r="AH227" s="9"/>
      <c r="AI227" s="5"/>
      <c r="AL227" s="9"/>
      <c r="AM227" s="32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</row>
    <row r="228" spans="2:148" ht="15.75">
      <c r="B228" s="13"/>
      <c r="C228" s="31"/>
      <c r="D228" s="32"/>
      <c r="G228" s="13" t="s">
        <v>2883</v>
      </c>
      <c r="H228" s="13" t="s">
        <v>2843</v>
      </c>
      <c r="I228" s="13" t="s">
        <v>2844</v>
      </c>
      <c r="L228" s="13" t="s">
        <v>739</v>
      </c>
      <c r="M228" s="31">
        <v>78744</v>
      </c>
      <c r="N228" s="40">
        <v>229</v>
      </c>
      <c r="O228" s="51">
        <v>8.7</v>
      </c>
      <c r="P228" s="30">
        <v>34312</v>
      </c>
      <c r="Q228" s="30">
        <v>34661</v>
      </c>
      <c r="R228" s="30"/>
      <c r="S228" s="31" t="s">
        <v>2845</v>
      </c>
      <c r="T228" s="31" t="s">
        <v>2846</v>
      </c>
      <c r="U228" s="31" t="s">
        <v>3302</v>
      </c>
      <c r="W228" s="31" t="s">
        <v>3510</v>
      </c>
      <c r="AB228" s="31"/>
      <c r="AC228" s="60"/>
      <c r="AE228" s="9"/>
      <c r="AF228" s="9"/>
      <c r="AG228" s="6"/>
      <c r="AH228" s="9"/>
      <c r="AI228" s="5"/>
      <c r="AL228" s="9"/>
      <c r="AM228" s="32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</row>
    <row r="229" spans="2:148" ht="15.75">
      <c r="B229" s="13"/>
      <c r="C229" s="31"/>
      <c r="D229" s="32"/>
      <c r="E229" s="124">
        <v>11433905</v>
      </c>
      <c r="F229" s="13"/>
      <c r="G229" s="125" t="s">
        <v>5686</v>
      </c>
      <c r="H229" s="13" t="s">
        <v>844</v>
      </c>
      <c r="I229" s="125" t="s">
        <v>3950</v>
      </c>
      <c r="J229" s="126">
        <v>3094372</v>
      </c>
      <c r="K229" s="13"/>
      <c r="M229" s="126" t="s">
        <v>562</v>
      </c>
      <c r="N229" s="31">
        <v>101</v>
      </c>
      <c r="O229" s="51">
        <v>21.56</v>
      </c>
      <c r="P229" s="127">
        <v>42297</v>
      </c>
      <c r="Q229" s="127">
        <v>42671</v>
      </c>
      <c r="R229" s="126" t="s">
        <v>4460</v>
      </c>
      <c r="S229" s="126" t="s">
        <v>5687</v>
      </c>
      <c r="T229" s="126" t="s">
        <v>2121</v>
      </c>
      <c r="U229" s="126" t="s">
        <v>906</v>
      </c>
      <c r="V229" s="126"/>
      <c r="W229" s="92" t="s">
        <v>5676</v>
      </c>
      <c r="AB229" s="31"/>
      <c r="AC229" s="60"/>
      <c r="AE229" s="9"/>
      <c r="AF229" s="9"/>
      <c r="AG229" s="6"/>
      <c r="AH229" s="9"/>
      <c r="AI229" s="5"/>
      <c r="AL229" s="9"/>
      <c r="AM229" s="32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</row>
    <row r="230" spans="2:148" ht="15.75">
      <c r="B230" s="13"/>
      <c r="C230" s="31"/>
      <c r="D230" s="32"/>
      <c r="E230" s="59">
        <v>212718</v>
      </c>
      <c r="G230" s="59" t="s">
        <v>1568</v>
      </c>
      <c r="H230" s="59" t="s">
        <v>844</v>
      </c>
      <c r="I230" s="59" t="s">
        <v>1569</v>
      </c>
      <c r="J230" s="105">
        <v>3094372</v>
      </c>
      <c r="K230" s="105"/>
      <c r="L230" s="59" t="s">
        <v>1569</v>
      </c>
      <c r="M230" s="31">
        <v>78750</v>
      </c>
      <c r="N230" s="31">
        <v>102</v>
      </c>
      <c r="O230" s="113">
        <v>21.5558</v>
      </c>
      <c r="P230" s="103">
        <v>37606</v>
      </c>
      <c r="Q230" s="103">
        <v>37964</v>
      </c>
      <c r="R230" s="104" t="s">
        <v>2024</v>
      </c>
      <c r="S230" s="104" t="s">
        <v>1570</v>
      </c>
      <c r="T230" s="104" t="s">
        <v>1571</v>
      </c>
      <c r="U230" s="31" t="s">
        <v>3302</v>
      </c>
      <c r="W230" s="31" t="s">
        <v>2008</v>
      </c>
      <c r="AB230" s="31"/>
      <c r="AC230" s="60"/>
      <c r="AE230" s="9"/>
      <c r="AF230" s="9"/>
      <c r="AG230" s="6"/>
      <c r="AH230" s="9"/>
      <c r="AI230" s="5"/>
      <c r="AL230" s="9"/>
      <c r="AM230" s="32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</row>
    <row r="231" spans="2:148" ht="15.75">
      <c r="B231" s="13"/>
      <c r="C231" s="31"/>
      <c r="D231" s="32"/>
      <c r="E231" s="124">
        <v>10638823</v>
      </c>
      <c r="F231" s="13"/>
      <c r="G231" s="125" t="s">
        <v>3951</v>
      </c>
      <c r="H231" s="125" t="s">
        <v>2131</v>
      </c>
      <c r="I231" s="125" t="s">
        <v>3950</v>
      </c>
      <c r="J231" s="126">
        <v>3094372</v>
      </c>
      <c r="K231" s="13"/>
      <c r="M231" s="126" t="s">
        <v>562</v>
      </c>
      <c r="N231" s="31">
        <v>101</v>
      </c>
      <c r="O231" s="51">
        <v>6.092</v>
      </c>
      <c r="P231" s="127">
        <v>40773</v>
      </c>
      <c r="Q231" s="127">
        <v>41053</v>
      </c>
      <c r="R231" s="31" t="s">
        <v>4325</v>
      </c>
      <c r="S231" s="126" t="s">
        <v>2132</v>
      </c>
      <c r="T231" s="126" t="s">
        <v>2121</v>
      </c>
      <c r="U231" s="31" t="s">
        <v>3302</v>
      </c>
      <c r="W231" s="31" t="s">
        <v>3104</v>
      </c>
      <c r="AB231" s="31"/>
      <c r="AC231" s="60"/>
      <c r="AE231" s="9"/>
      <c r="AF231" s="9"/>
      <c r="AG231" s="6"/>
      <c r="AH231" s="9"/>
      <c r="AI231" s="5"/>
      <c r="AL231" s="9"/>
      <c r="AM231" s="32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</row>
    <row r="232" spans="2:148" ht="15.75">
      <c r="B232" s="13"/>
      <c r="C232" s="31"/>
      <c r="D232" s="32"/>
      <c r="G232" s="13" t="s">
        <v>2850</v>
      </c>
      <c r="H232" s="13" t="s">
        <v>2407</v>
      </c>
      <c r="I232" s="13" t="s">
        <v>3304</v>
      </c>
      <c r="L232" s="13" t="s">
        <v>740</v>
      </c>
      <c r="M232" s="31">
        <v>78750</v>
      </c>
      <c r="N232" s="40">
        <v>195</v>
      </c>
      <c r="O232" s="51">
        <v>11.29</v>
      </c>
      <c r="P232" s="30">
        <v>34204</v>
      </c>
      <c r="Q232" s="30">
        <v>34444</v>
      </c>
      <c r="R232" s="30"/>
      <c r="S232" s="31" t="s">
        <v>3305</v>
      </c>
      <c r="T232" s="31" t="s">
        <v>3306</v>
      </c>
      <c r="U232" s="31" t="s">
        <v>3302</v>
      </c>
      <c r="W232" s="31" t="s">
        <v>3509</v>
      </c>
      <c r="AB232" s="31"/>
      <c r="AC232" s="60"/>
      <c r="AE232" s="9"/>
      <c r="AF232" s="9"/>
      <c r="AG232" s="6"/>
      <c r="AH232" s="9"/>
      <c r="AI232" s="5"/>
      <c r="AL232" s="9"/>
      <c r="AM232" s="32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</row>
    <row r="233" spans="1:148" ht="15.75">
      <c r="A233" s="124"/>
      <c r="B233" s="31"/>
      <c r="D233" s="32"/>
      <c r="E233" s="124">
        <v>10810303</v>
      </c>
      <c r="F233" s="13"/>
      <c r="G233" s="125" t="s">
        <v>4473</v>
      </c>
      <c r="H233" s="125" t="s">
        <v>4471</v>
      </c>
      <c r="I233" s="125" t="s">
        <v>4472</v>
      </c>
      <c r="J233" s="126">
        <v>1116967</v>
      </c>
      <c r="K233" s="13"/>
      <c r="M233" s="126" t="s">
        <v>3633</v>
      </c>
      <c r="N233" s="31">
        <v>135</v>
      </c>
      <c r="O233" s="129">
        <v>0.635</v>
      </c>
      <c r="P233" s="127">
        <v>41130</v>
      </c>
      <c r="Q233" s="127">
        <v>41456</v>
      </c>
      <c r="R233" s="31" t="s">
        <v>259</v>
      </c>
      <c r="S233" s="126" t="s">
        <v>4444</v>
      </c>
      <c r="T233" s="126" t="s">
        <v>119</v>
      </c>
      <c r="U233" s="31" t="s">
        <v>3302</v>
      </c>
      <c r="W233" s="31" t="s">
        <v>4514</v>
      </c>
      <c r="AB233" s="31"/>
      <c r="AC233" s="60"/>
      <c r="AE233" s="9"/>
      <c r="AF233" s="9"/>
      <c r="AG233" s="6"/>
      <c r="AH233" s="9"/>
      <c r="AI233" s="5"/>
      <c r="AL233" s="9"/>
      <c r="AM233" s="32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</row>
    <row r="234" spans="2:148" ht="15.75">
      <c r="B234" s="13"/>
      <c r="C234" s="31"/>
      <c r="D234" s="32"/>
      <c r="G234" s="13" t="s">
        <v>1182</v>
      </c>
      <c r="H234" s="13" t="s">
        <v>3280</v>
      </c>
      <c r="I234" s="13" t="s">
        <v>3281</v>
      </c>
      <c r="L234" s="13" t="s">
        <v>741</v>
      </c>
      <c r="M234" s="31">
        <v>78731</v>
      </c>
      <c r="N234" s="40">
        <v>336</v>
      </c>
      <c r="O234" s="51">
        <v>31.84</v>
      </c>
      <c r="P234" s="30">
        <v>33787</v>
      </c>
      <c r="Q234" s="30">
        <v>34022</v>
      </c>
      <c r="R234" s="30"/>
      <c r="S234" s="31" t="s">
        <v>2538</v>
      </c>
      <c r="T234" s="31" t="s">
        <v>2539</v>
      </c>
      <c r="U234" s="31" t="s">
        <v>3302</v>
      </c>
      <c r="W234" s="31" t="s">
        <v>178</v>
      </c>
      <c r="AB234" s="31"/>
      <c r="AC234" s="60"/>
      <c r="AE234" s="9"/>
      <c r="AF234" s="9"/>
      <c r="AG234" s="6"/>
      <c r="AH234" s="9"/>
      <c r="AI234" s="5"/>
      <c r="AL234" s="9"/>
      <c r="AM234" s="32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</row>
    <row r="235" spans="2:148" ht="15.75">
      <c r="B235" s="13"/>
      <c r="C235" s="31"/>
      <c r="D235" s="32"/>
      <c r="E235" s="58">
        <v>286205</v>
      </c>
      <c r="G235" s="54" t="s">
        <v>4360</v>
      </c>
      <c r="H235" s="55" t="s">
        <v>3678</v>
      </c>
      <c r="I235" s="54" t="s">
        <v>4361</v>
      </c>
      <c r="J235" s="91">
        <v>826550</v>
      </c>
      <c r="K235" s="91"/>
      <c r="L235" s="54" t="s">
        <v>4361</v>
      </c>
      <c r="M235" s="31">
        <v>78704</v>
      </c>
      <c r="N235" s="91">
        <v>30</v>
      </c>
      <c r="O235" s="98">
        <v>3</v>
      </c>
      <c r="P235" s="57">
        <v>38665</v>
      </c>
      <c r="Q235" s="57">
        <v>38875</v>
      </c>
      <c r="R235" s="31" t="s">
        <v>4325</v>
      </c>
      <c r="S235" s="92" t="s">
        <v>3677</v>
      </c>
      <c r="T235" s="31" t="s">
        <v>1384</v>
      </c>
      <c r="U235" s="92" t="s">
        <v>3302</v>
      </c>
      <c r="V235" s="92"/>
      <c r="W235" s="31" t="s">
        <v>3598</v>
      </c>
      <c r="AB235" s="31"/>
      <c r="AC235" s="60"/>
      <c r="AE235" s="9"/>
      <c r="AF235" s="9"/>
      <c r="AG235" s="6"/>
      <c r="AH235" s="9"/>
      <c r="AI235" s="5"/>
      <c r="AL235" s="9"/>
      <c r="AM235" s="32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</row>
    <row r="236" spans="2:148" ht="15.75">
      <c r="B236" s="13"/>
      <c r="C236" s="31"/>
      <c r="D236" s="32"/>
      <c r="E236" s="124">
        <v>10597255</v>
      </c>
      <c r="F236" s="13"/>
      <c r="G236" s="125" t="s">
        <v>196</v>
      </c>
      <c r="H236" s="125" t="s">
        <v>514</v>
      </c>
      <c r="I236" s="125" t="s">
        <v>4361</v>
      </c>
      <c r="J236" s="126">
        <v>826550</v>
      </c>
      <c r="K236" s="13"/>
      <c r="M236" s="126" t="s">
        <v>539</v>
      </c>
      <c r="N236" s="31">
        <v>20</v>
      </c>
      <c r="O236" s="129">
        <v>1.41</v>
      </c>
      <c r="P236" s="127">
        <v>40690</v>
      </c>
      <c r="Q236" s="127">
        <v>41089</v>
      </c>
      <c r="R236" s="126" t="s">
        <v>513</v>
      </c>
      <c r="S236" s="126" t="s">
        <v>512</v>
      </c>
      <c r="T236" s="126" t="s">
        <v>511</v>
      </c>
      <c r="U236" s="31" t="s">
        <v>177</v>
      </c>
      <c r="W236" s="31" t="s">
        <v>3127</v>
      </c>
      <c r="AB236" s="31"/>
      <c r="AC236" s="60"/>
      <c r="AE236" s="9"/>
      <c r="AF236" s="9"/>
      <c r="AG236" s="6"/>
      <c r="AH236" s="9"/>
      <c r="AI236" s="5"/>
      <c r="AL236" s="9"/>
      <c r="AM236" s="32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</row>
    <row r="237" spans="2:148" ht="15.75">
      <c r="B237" s="13"/>
      <c r="C237" s="31"/>
      <c r="D237" s="32"/>
      <c r="E237" s="124">
        <v>11502835</v>
      </c>
      <c r="F237" s="13"/>
      <c r="G237" s="125" t="s">
        <v>5609</v>
      </c>
      <c r="H237" s="125" t="s">
        <v>5537</v>
      </c>
      <c r="I237" s="125" t="s">
        <v>5536</v>
      </c>
      <c r="J237" s="126">
        <v>5293630</v>
      </c>
      <c r="K237" s="13"/>
      <c r="M237" s="126" t="s">
        <v>34</v>
      </c>
      <c r="N237" s="31">
        <v>120</v>
      </c>
      <c r="O237" s="129">
        <v>8.294</v>
      </c>
      <c r="P237" s="127">
        <v>42511</v>
      </c>
      <c r="Q237" s="127">
        <v>42592</v>
      </c>
      <c r="R237" s="31" t="s">
        <v>1871</v>
      </c>
      <c r="S237" s="126" t="s">
        <v>5542</v>
      </c>
      <c r="T237" s="126" t="s">
        <v>5240</v>
      </c>
      <c r="U237" s="31" t="s">
        <v>177</v>
      </c>
      <c r="W237" s="31" t="s">
        <v>5675</v>
      </c>
      <c r="AB237" s="31"/>
      <c r="AC237" s="60"/>
      <c r="AE237" s="9"/>
      <c r="AF237" s="9"/>
      <c r="AG237" s="6"/>
      <c r="AH237" s="9"/>
      <c r="AI237" s="5"/>
      <c r="AL237" s="9"/>
      <c r="AM237" s="32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</row>
    <row r="238" spans="2:148" ht="15.75">
      <c r="B238" s="13"/>
      <c r="C238" s="31"/>
      <c r="D238" s="32"/>
      <c r="E238" s="58">
        <v>300603</v>
      </c>
      <c r="G238" s="54" t="s">
        <v>735</v>
      </c>
      <c r="H238" s="54" t="s">
        <v>1230</v>
      </c>
      <c r="I238" s="32" t="s">
        <v>3453</v>
      </c>
      <c r="J238" s="31">
        <v>3240118</v>
      </c>
      <c r="L238" s="54" t="s">
        <v>736</v>
      </c>
      <c r="M238" s="31">
        <v>78754</v>
      </c>
      <c r="N238" s="91">
        <v>290</v>
      </c>
      <c r="O238" s="98">
        <v>22.87</v>
      </c>
      <c r="P238" s="57">
        <v>38924</v>
      </c>
      <c r="Q238" s="57">
        <v>39248</v>
      </c>
      <c r="R238" s="57" t="s">
        <v>4325</v>
      </c>
      <c r="S238" s="92" t="s">
        <v>1231</v>
      </c>
      <c r="T238" s="92" t="s">
        <v>1232</v>
      </c>
      <c r="U238" s="92" t="s">
        <v>3302</v>
      </c>
      <c r="V238" s="92"/>
      <c r="W238" s="31" t="s">
        <v>769</v>
      </c>
      <c r="AB238" s="31"/>
      <c r="AC238" s="60"/>
      <c r="AE238" s="9"/>
      <c r="AF238" s="9"/>
      <c r="AG238" s="6"/>
      <c r="AH238" s="9"/>
      <c r="AI238" s="5"/>
      <c r="AL238" s="9"/>
      <c r="AM238" s="32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</row>
    <row r="239" spans="2:148" ht="15.75">
      <c r="B239" s="13"/>
      <c r="C239" s="31"/>
      <c r="D239" s="32"/>
      <c r="E239" s="124">
        <v>10614370</v>
      </c>
      <c r="F239" s="13"/>
      <c r="G239" s="125" t="s">
        <v>201</v>
      </c>
      <c r="H239" s="125" t="s">
        <v>518</v>
      </c>
      <c r="I239" s="125" t="s">
        <v>200</v>
      </c>
      <c r="J239" s="126">
        <v>3505131</v>
      </c>
      <c r="K239" s="13"/>
      <c r="M239" s="126" t="s">
        <v>202</v>
      </c>
      <c r="N239" s="31">
        <v>115</v>
      </c>
      <c r="O239" s="129">
        <v>20.73</v>
      </c>
      <c r="P239" s="127">
        <v>40725</v>
      </c>
      <c r="Q239" s="13"/>
      <c r="R239" s="92" t="s">
        <v>4325</v>
      </c>
      <c r="S239" s="126" t="s">
        <v>517</v>
      </c>
      <c r="T239" s="126" t="s">
        <v>516</v>
      </c>
      <c r="U239" s="126" t="s">
        <v>554</v>
      </c>
      <c r="V239" s="126"/>
      <c r="W239" s="31" t="s">
        <v>3127</v>
      </c>
      <c r="AB239" s="31"/>
      <c r="AC239" s="60"/>
      <c r="AE239" s="9"/>
      <c r="AF239" s="9"/>
      <c r="AG239" s="6"/>
      <c r="AH239" s="9"/>
      <c r="AI239" s="5"/>
      <c r="AL239" s="9"/>
      <c r="AM239" s="32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</row>
    <row r="240" spans="2:148" ht="15.75">
      <c r="B240" s="13"/>
      <c r="C240" s="31"/>
      <c r="D240" s="32"/>
      <c r="E240" s="32">
        <v>10099831</v>
      </c>
      <c r="G240" s="13" t="s">
        <v>29</v>
      </c>
      <c r="H240" s="13" t="s">
        <v>30</v>
      </c>
      <c r="I240" s="13" t="s">
        <v>31</v>
      </c>
      <c r="J240" s="31">
        <v>329314</v>
      </c>
      <c r="L240" s="57"/>
      <c r="M240" s="31" t="s">
        <v>4070</v>
      </c>
      <c r="N240" s="31">
        <v>28</v>
      </c>
      <c r="O240" s="51">
        <v>1.2</v>
      </c>
      <c r="P240" s="57">
        <v>39436</v>
      </c>
      <c r="Q240" s="57">
        <v>39762</v>
      </c>
      <c r="R240" s="31" t="s">
        <v>4073</v>
      </c>
      <c r="S240" s="92" t="s">
        <v>1705</v>
      </c>
      <c r="T240" s="31" t="s">
        <v>1704</v>
      </c>
      <c r="U240" s="31" t="s">
        <v>906</v>
      </c>
      <c r="W240" s="31" t="s">
        <v>2291</v>
      </c>
      <c r="AB240" s="31"/>
      <c r="AC240" s="60"/>
      <c r="AE240" s="9"/>
      <c r="AF240" s="9"/>
      <c r="AG240" s="6"/>
      <c r="AH240" s="9"/>
      <c r="AI240" s="5"/>
      <c r="AL240" s="9"/>
      <c r="AM240" s="32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</row>
    <row r="241" spans="2:148" ht="15.75">
      <c r="B241" s="13"/>
      <c r="C241" s="31"/>
      <c r="D241" s="32"/>
      <c r="E241" s="152">
        <v>11255362</v>
      </c>
      <c r="F241" s="153"/>
      <c r="G241" s="154" t="s">
        <v>5187</v>
      </c>
      <c r="H241" s="154" t="s">
        <v>5185</v>
      </c>
      <c r="I241" s="154" t="s">
        <v>5186</v>
      </c>
      <c r="J241" s="155">
        <v>169796</v>
      </c>
      <c r="K241" s="153"/>
      <c r="L241" s="153"/>
      <c r="M241" s="155" t="s">
        <v>4070</v>
      </c>
      <c r="N241" s="165">
        <v>12</v>
      </c>
      <c r="O241" s="159">
        <v>0.161</v>
      </c>
      <c r="P241" s="157">
        <v>41968</v>
      </c>
      <c r="Q241" s="154"/>
      <c r="R241" s="156" t="s">
        <v>4877</v>
      </c>
      <c r="S241" s="155" t="s">
        <v>5235</v>
      </c>
      <c r="T241" s="155" t="s">
        <v>4150</v>
      </c>
      <c r="U241" s="155" t="s">
        <v>554</v>
      </c>
      <c r="V241" s="155"/>
      <c r="W241" s="156" t="s">
        <v>5261</v>
      </c>
      <c r="AB241" s="31"/>
      <c r="AC241" s="60"/>
      <c r="AE241" s="9"/>
      <c r="AF241" s="9"/>
      <c r="AG241" s="6"/>
      <c r="AH241" s="9"/>
      <c r="AI241" s="5"/>
      <c r="AL241" s="9"/>
      <c r="AM241" s="32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</row>
    <row r="242" spans="2:148" ht="15.75">
      <c r="B242" s="13"/>
      <c r="C242" s="31"/>
      <c r="D242" s="32"/>
      <c r="E242" s="124" t="s">
        <v>5799</v>
      </c>
      <c r="F242" s="13"/>
      <c r="G242" s="125" t="s">
        <v>5756</v>
      </c>
      <c r="H242" s="125" t="s">
        <v>6154</v>
      </c>
      <c r="I242" s="125" t="s">
        <v>5392</v>
      </c>
      <c r="J242" s="126">
        <v>501880</v>
      </c>
      <c r="K242" s="13"/>
      <c r="M242" s="126" t="s">
        <v>4070</v>
      </c>
      <c r="N242" s="31">
        <v>3</v>
      </c>
      <c r="O242" s="129">
        <v>0.318</v>
      </c>
      <c r="P242" s="127">
        <v>42143</v>
      </c>
      <c r="Q242" s="127">
        <v>42653</v>
      </c>
      <c r="R242" s="126" t="s">
        <v>4460</v>
      </c>
      <c r="S242" s="126" t="s">
        <v>5428</v>
      </c>
      <c r="T242" s="126" t="s">
        <v>2122</v>
      </c>
      <c r="U242" s="126" t="s">
        <v>177</v>
      </c>
      <c r="V242" s="126"/>
      <c r="W242" s="92" t="s">
        <v>5449</v>
      </c>
      <c r="AB242" s="31"/>
      <c r="AC242" s="60"/>
      <c r="AE242" s="9"/>
      <c r="AF242" s="9"/>
      <c r="AG242" s="6"/>
      <c r="AH242" s="9"/>
      <c r="AI242" s="5"/>
      <c r="AL242" s="9"/>
      <c r="AM242" s="32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</row>
    <row r="243" spans="2:148" ht="15.75">
      <c r="B243" s="13"/>
      <c r="C243" s="31"/>
      <c r="D243" s="32"/>
      <c r="E243" s="32" t="s">
        <v>1539</v>
      </c>
      <c r="G243" s="125" t="s">
        <v>3754</v>
      </c>
      <c r="H243" s="13" t="s">
        <v>2058</v>
      </c>
      <c r="I243" s="13" t="s">
        <v>32</v>
      </c>
      <c r="J243" s="31">
        <v>501880</v>
      </c>
      <c r="L243" s="57"/>
      <c r="M243" s="31" t="s">
        <v>4070</v>
      </c>
      <c r="N243" s="31">
        <v>14</v>
      </c>
      <c r="O243" s="51">
        <v>0.5</v>
      </c>
      <c r="P243" s="57">
        <v>39436</v>
      </c>
      <c r="Q243" s="13"/>
      <c r="R243" s="31" t="s">
        <v>4073</v>
      </c>
      <c r="S243" s="92" t="s">
        <v>1705</v>
      </c>
      <c r="T243" s="31" t="s">
        <v>1704</v>
      </c>
      <c r="U243" s="126" t="s">
        <v>554</v>
      </c>
      <c r="V243" s="126"/>
      <c r="W243" s="31" t="s">
        <v>2291</v>
      </c>
      <c r="AB243" s="31"/>
      <c r="AC243" s="60"/>
      <c r="AE243" s="9"/>
      <c r="AF243" s="9"/>
      <c r="AG243" s="6"/>
      <c r="AH243" s="9"/>
      <c r="AI243" s="5"/>
      <c r="AL243" s="9"/>
      <c r="AM243" s="32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</row>
    <row r="244" spans="2:148" ht="15.75">
      <c r="B244" s="13"/>
      <c r="C244" s="31"/>
      <c r="D244" s="32"/>
      <c r="E244" s="32">
        <v>10101167</v>
      </c>
      <c r="G244" s="13" t="s">
        <v>1708</v>
      </c>
      <c r="H244" s="13" t="s">
        <v>343</v>
      </c>
      <c r="I244" s="13" t="s">
        <v>344</v>
      </c>
      <c r="J244" s="31">
        <v>3033370</v>
      </c>
      <c r="K244" s="31" t="s">
        <v>2039</v>
      </c>
      <c r="L244" s="57"/>
      <c r="M244" s="31">
        <v>78741</v>
      </c>
      <c r="N244" s="31">
        <v>30</v>
      </c>
      <c r="O244" s="51">
        <v>1.2</v>
      </c>
      <c r="P244" s="57">
        <v>39443</v>
      </c>
      <c r="Q244" s="57">
        <v>39853</v>
      </c>
      <c r="R244" s="92" t="s">
        <v>1655</v>
      </c>
      <c r="S244" s="92" t="s">
        <v>345</v>
      </c>
      <c r="T244" s="31" t="s">
        <v>346</v>
      </c>
      <c r="U244" s="31" t="s">
        <v>906</v>
      </c>
      <c r="W244" s="31" t="s">
        <v>2291</v>
      </c>
      <c r="AB244" s="31"/>
      <c r="AC244" s="60"/>
      <c r="AE244" s="9"/>
      <c r="AF244" s="9"/>
      <c r="AG244" s="6"/>
      <c r="AH244" s="9"/>
      <c r="AI244" s="5"/>
      <c r="AL244" s="9"/>
      <c r="AM244" s="32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</row>
    <row r="245" spans="2:148" ht="15.75">
      <c r="B245" s="13"/>
      <c r="C245" s="31"/>
      <c r="D245" s="32"/>
      <c r="E245" s="58">
        <v>250928</v>
      </c>
      <c r="G245" s="54" t="s">
        <v>3555</v>
      </c>
      <c r="H245" s="54" t="s">
        <v>3556</v>
      </c>
      <c r="I245" s="54" t="s">
        <v>3557</v>
      </c>
      <c r="J245" s="91"/>
      <c r="K245" s="91"/>
      <c r="L245" s="13" t="s">
        <v>3558</v>
      </c>
      <c r="M245" s="71">
        <v>78705</v>
      </c>
      <c r="N245" s="31">
        <v>42</v>
      </c>
      <c r="O245" s="51">
        <v>1.4</v>
      </c>
      <c r="P245" s="57">
        <v>38429</v>
      </c>
      <c r="Q245" s="57">
        <v>38624</v>
      </c>
      <c r="R245" s="31" t="s">
        <v>596</v>
      </c>
      <c r="S245" s="31" t="s">
        <v>3559</v>
      </c>
      <c r="T245" s="84" t="s">
        <v>3560</v>
      </c>
      <c r="U245" s="31" t="s">
        <v>3302</v>
      </c>
      <c r="W245" s="31" t="s">
        <v>2447</v>
      </c>
      <c r="AB245" s="31"/>
      <c r="AC245" s="60"/>
      <c r="AE245" s="9"/>
      <c r="AF245" s="9"/>
      <c r="AG245" s="6"/>
      <c r="AH245" s="9"/>
      <c r="AI245" s="5"/>
      <c r="AL245" s="9"/>
      <c r="AM245" s="32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</row>
    <row r="246" spans="2:148" ht="15.75">
      <c r="B246" s="13"/>
      <c r="C246" s="31"/>
      <c r="D246" s="32"/>
      <c r="E246" s="124">
        <v>10166909</v>
      </c>
      <c r="F246" s="13"/>
      <c r="G246" s="125" t="s">
        <v>2216</v>
      </c>
      <c r="H246" s="125" t="s">
        <v>2800</v>
      </c>
      <c r="I246" s="125" t="s">
        <v>2218</v>
      </c>
      <c r="J246" s="126">
        <v>3187922</v>
      </c>
      <c r="K246" s="126"/>
      <c r="L246" s="125"/>
      <c r="M246" s="126" t="s">
        <v>2217</v>
      </c>
      <c r="N246" s="130">
        <v>145</v>
      </c>
      <c r="O246" s="129">
        <v>8.096</v>
      </c>
      <c r="P246" s="127">
        <v>39631</v>
      </c>
      <c r="R246" s="126" t="s">
        <v>4073</v>
      </c>
      <c r="S246" s="126" t="s">
        <v>2799</v>
      </c>
      <c r="T246" s="31" t="s">
        <v>2231</v>
      </c>
      <c r="U246" s="126" t="s">
        <v>554</v>
      </c>
      <c r="V246" s="126"/>
      <c r="W246" s="31" t="s">
        <v>266</v>
      </c>
      <c r="AB246" s="31"/>
      <c r="AC246" s="60"/>
      <c r="AE246" s="9"/>
      <c r="AF246" s="9"/>
      <c r="AG246" s="6"/>
      <c r="AH246" s="9"/>
      <c r="AI246" s="5"/>
      <c r="AL246" s="9"/>
      <c r="AM246" s="32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</row>
    <row r="247" spans="2:148" ht="15.75">
      <c r="B247" s="13"/>
      <c r="C247" s="31"/>
      <c r="D247" s="32"/>
      <c r="G247" s="13" t="s">
        <v>2543</v>
      </c>
      <c r="H247" s="13" t="s">
        <v>2544</v>
      </c>
      <c r="I247" s="13" t="s">
        <v>1311</v>
      </c>
      <c r="L247" s="13" t="s">
        <v>498</v>
      </c>
      <c r="M247" s="31">
        <v>78613</v>
      </c>
      <c r="N247" s="40">
        <v>154</v>
      </c>
      <c r="O247" s="51">
        <v>10.5</v>
      </c>
      <c r="P247" s="30" t="s">
        <v>411</v>
      </c>
      <c r="Q247" s="30" t="s">
        <v>411</v>
      </c>
      <c r="R247" s="30"/>
      <c r="S247" s="31" t="s">
        <v>1312</v>
      </c>
      <c r="T247" s="31" t="s">
        <v>1313</v>
      </c>
      <c r="U247" s="31" t="s">
        <v>3302</v>
      </c>
      <c r="W247" s="31" t="s">
        <v>3521</v>
      </c>
      <c r="AB247" s="31"/>
      <c r="AC247" s="60"/>
      <c r="AE247" s="9"/>
      <c r="AF247" s="9"/>
      <c r="AG247" s="6"/>
      <c r="AH247" s="9"/>
      <c r="AI247" s="5"/>
      <c r="AL247" s="9"/>
      <c r="AM247" s="32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</row>
    <row r="248" spans="2:148" ht="15.75">
      <c r="B248" s="13"/>
      <c r="C248" s="31"/>
      <c r="D248" s="32"/>
      <c r="G248" s="13" t="s">
        <v>1316</v>
      </c>
      <c r="H248" s="13" t="s">
        <v>2948</v>
      </c>
      <c r="I248" s="13" t="s">
        <v>503</v>
      </c>
      <c r="L248" s="13" t="s">
        <v>2700</v>
      </c>
      <c r="M248" s="31">
        <v>78751</v>
      </c>
      <c r="N248" s="40">
        <v>273</v>
      </c>
      <c r="O248" s="51">
        <v>6.84</v>
      </c>
      <c r="P248" s="30">
        <v>35040</v>
      </c>
      <c r="Q248" s="30">
        <v>35167</v>
      </c>
      <c r="R248" s="30"/>
      <c r="S248" s="31" t="s">
        <v>1317</v>
      </c>
      <c r="T248" s="31" t="s">
        <v>1318</v>
      </c>
      <c r="U248" s="31" t="s">
        <v>3302</v>
      </c>
      <c r="W248" s="31" t="s">
        <v>3518</v>
      </c>
      <c r="AB248" s="31"/>
      <c r="AC248" s="60"/>
      <c r="AE248" s="9"/>
      <c r="AF248" s="9"/>
      <c r="AG248" s="6"/>
      <c r="AH248" s="9"/>
      <c r="AI248" s="5"/>
      <c r="AL248" s="9"/>
      <c r="AM248" s="32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</row>
    <row r="249" spans="2:148" ht="15.75">
      <c r="B249" s="13"/>
      <c r="C249" s="31"/>
      <c r="D249" s="32"/>
      <c r="E249" s="59">
        <v>211446</v>
      </c>
      <c r="G249" s="59" t="s">
        <v>83</v>
      </c>
      <c r="H249" s="59" t="s">
        <v>2949</v>
      </c>
      <c r="I249" s="59" t="s">
        <v>4133</v>
      </c>
      <c r="J249" s="105"/>
      <c r="K249" s="105"/>
      <c r="L249" s="59" t="s">
        <v>2676</v>
      </c>
      <c r="M249" s="31">
        <v>78745</v>
      </c>
      <c r="N249" s="31">
        <v>44</v>
      </c>
      <c r="O249" s="113">
        <v>8.181</v>
      </c>
      <c r="P249" s="103">
        <v>37580</v>
      </c>
      <c r="Q249" s="103">
        <v>37873</v>
      </c>
      <c r="R249" s="104" t="s">
        <v>742</v>
      </c>
      <c r="S249" s="104" t="s">
        <v>84</v>
      </c>
      <c r="T249" s="104" t="s">
        <v>85</v>
      </c>
      <c r="U249" s="4" t="s">
        <v>554</v>
      </c>
      <c r="V249" s="4"/>
      <c r="W249" s="31" t="s">
        <v>2008</v>
      </c>
      <c r="AB249" s="31"/>
      <c r="AC249" s="60"/>
      <c r="AE249" s="9"/>
      <c r="AF249" s="9"/>
      <c r="AG249" s="6"/>
      <c r="AH249" s="9"/>
      <c r="AI249" s="5"/>
      <c r="AL249" s="9"/>
      <c r="AM249" s="32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</row>
    <row r="250" spans="2:148" ht="15.75">
      <c r="B250" s="13"/>
      <c r="C250" s="31"/>
      <c r="D250" s="200"/>
      <c r="E250" s="32">
        <v>227664</v>
      </c>
      <c r="G250" s="13" t="s">
        <v>392</v>
      </c>
      <c r="H250" s="13" t="s">
        <v>1383</v>
      </c>
      <c r="I250" s="13" t="s">
        <v>4007</v>
      </c>
      <c r="L250" s="13" t="s">
        <v>1788</v>
      </c>
      <c r="M250" s="31">
        <v>78727</v>
      </c>
      <c r="N250" s="40">
        <v>240</v>
      </c>
      <c r="O250" s="51">
        <v>13.3</v>
      </c>
      <c r="P250" s="30">
        <v>37935</v>
      </c>
      <c r="Q250" s="30">
        <v>38022</v>
      </c>
      <c r="R250" s="30" t="s">
        <v>2012</v>
      </c>
      <c r="S250" s="31" t="s">
        <v>2013</v>
      </c>
      <c r="T250" s="31" t="s">
        <v>2014</v>
      </c>
      <c r="U250" s="31" t="s">
        <v>3302</v>
      </c>
      <c r="W250" s="31" t="s">
        <v>387</v>
      </c>
      <c r="AB250" s="31"/>
      <c r="AC250" s="60"/>
      <c r="AE250" s="9"/>
      <c r="AF250" s="9"/>
      <c r="AG250" s="6"/>
      <c r="AH250" s="9"/>
      <c r="AI250" s="5"/>
      <c r="AL250" s="9"/>
      <c r="AM250" s="32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</row>
    <row r="251" spans="2:148" ht="15.75">
      <c r="B251" s="13"/>
      <c r="C251" s="31"/>
      <c r="D251" s="32"/>
      <c r="E251" s="58">
        <v>244662</v>
      </c>
      <c r="G251" s="54" t="s">
        <v>3128</v>
      </c>
      <c r="H251" s="54" t="s">
        <v>2266</v>
      </c>
      <c r="I251" s="13" t="s">
        <v>796</v>
      </c>
      <c r="J251" s="31">
        <v>3143614</v>
      </c>
      <c r="K251" s="46"/>
      <c r="L251" s="54" t="s">
        <v>797</v>
      </c>
      <c r="M251" s="31">
        <v>78753</v>
      </c>
      <c r="N251" s="31">
        <v>264</v>
      </c>
      <c r="O251" s="51">
        <v>19.63</v>
      </c>
      <c r="P251" s="57">
        <v>38296</v>
      </c>
      <c r="Q251" s="57">
        <v>38607</v>
      </c>
      <c r="R251" s="31" t="s">
        <v>2012</v>
      </c>
      <c r="S251" s="4" t="s">
        <v>4076</v>
      </c>
      <c r="T251" s="4" t="s">
        <v>4077</v>
      </c>
      <c r="U251" s="92" t="s">
        <v>3302</v>
      </c>
      <c r="V251" s="92"/>
      <c r="W251" s="31" t="s">
        <v>589</v>
      </c>
      <c r="AB251" s="31"/>
      <c r="AC251" s="60"/>
      <c r="AE251" s="9"/>
      <c r="AF251" s="9"/>
      <c r="AG251" s="6"/>
      <c r="AH251" s="9"/>
      <c r="AI251" s="5"/>
      <c r="AL251" s="9"/>
      <c r="AM251" s="32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</row>
    <row r="252" spans="2:148" ht="15.75">
      <c r="B252" s="13"/>
      <c r="C252" s="31"/>
      <c r="D252" s="32"/>
      <c r="E252" s="32" t="s">
        <v>3378</v>
      </c>
      <c r="G252" s="13" t="s">
        <v>3004</v>
      </c>
      <c r="H252" s="13" t="s">
        <v>939</v>
      </c>
      <c r="I252" s="13" t="s">
        <v>3830</v>
      </c>
      <c r="L252" s="13" t="s">
        <v>3005</v>
      </c>
      <c r="M252" s="31">
        <v>78750</v>
      </c>
      <c r="N252" s="40">
        <v>459</v>
      </c>
      <c r="O252" s="51">
        <v>28.07</v>
      </c>
      <c r="P252" s="30">
        <v>37144</v>
      </c>
      <c r="Q252" s="30">
        <v>37498</v>
      </c>
      <c r="R252" s="31" t="s">
        <v>1049</v>
      </c>
      <c r="S252" s="31" t="s">
        <v>3006</v>
      </c>
      <c r="T252" s="31" t="s">
        <v>3007</v>
      </c>
      <c r="U252" s="31" t="s">
        <v>3302</v>
      </c>
      <c r="W252" s="31" t="s">
        <v>3000</v>
      </c>
      <c r="AB252" s="31"/>
      <c r="AC252" s="60"/>
      <c r="AE252" s="9"/>
      <c r="AF252" s="9"/>
      <c r="AG252" s="6"/>
      <c r="AH252" s="9"/>
      <c r="AI252" s="5"/>
      <c r="AL252" s="9"/>
      <c r="AM252" s="32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</row>
    <row r="253" spans="2:148" ht="15.75">
      <c r="B253" s="13"/>
      <c r="C253" s="31"/>
      <c r="D253" s="32"/>
      <c r="E253" s="32">
        <v>206074</v>
      </c>
      <c r="G253" s="13" t="s">
        <v>3877</v>
      </c>
      <c r="H253" s="13" t="s">
        <v>3741</v>
      </c>
      <c r="I253" s="13" t="s">
        <v>184</v>
      </c>
      <c r="J253" s="31">
        <v>733154</v>
      </c>
      <c r="L253" s="13" t="s">
        <v>3878</v>
      </c>
      <c r="M253" s="31">
        <v>78704</v>
      </c>
      <c r="N253" s="31">
        <v>24</v>
      </c>
      <c r="O253" s="51">
        <v>0.48</v>
      </c>
      <c r="P253" s="30">
        <v>37484</v>
      </c>
      <c r="Q253" s="30" t="s">
        <v>4349</v>
      </c>
      <c r="R253" s="31" t="s">
        <v>4325</v>
      </c>
      <c r="S253" s="31" t="s">
        <v>3879</v>
      </c>
      <c r="T253" s="31" t="s">
        <v>3880</v>
      </c>
      <c r="U253" s="31" t="s">
        <v>906</v>
      </c>
      <c r="W253" s="31" t="s">
        <v>3737</v>
      </c>
      <c r="AB253" s="31"/>
      <c r="AC253" s="60"/>
      <c r="AE253" s="9"/>
      <c r="AF253" s="9"/>
      <c r="AG253" s="6"/>
      <c r="AH253" s="9"/>
      <c r="AI253" s="5"/>
      <c r="AL253" s="9"/>
      <c r="AM253" s="32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</row>
    <row r="254" spans="2:148" ht="15.75">
      <c r="B254" s="13"/>
      <c r="C254" s="31"/>
      <c r="D254" s="32"/>
      <c r="E254" s="58">
        <v>291298</v>
      </c>
      <c r="G254" s="54" t="s">
        <v>2</v>
      </c>
      <c r="H254" s="54" t="s">
        <v>1087</v>
      </c>
      <c r="I254" s="54" t="s">
        <v>3</v>
      </c>
      <c r="J254" s="91">
        <v>3154327</v>
      </c>
      <c r="K254" s="91"/>
      <c r="L254" s="54" t="s">
        <v>3</v>
      </c>
      <c r="M254" s="31">
        <v>78702</v>
      </c>
      <c r="N254" s="91">
        <v>64</v>
      </c>
      <c r="O254" s="98">
        <v>3.89</v>
      </c>
      <c r="P254" s="57">
        <v>38803</v>
      </c>
      <c r="Q254" s="57">
        <v>38971</v>
      </c>
      <c r="R254" s="31" t="s">
        <v>2012</v>
      </c>
      <c r="S254" s="92" t="s">
        <v>1945</v>
      </c>
      <c r="T254" s="31" t="s">
        <v>1946</v>
      </c>
      <c r="U254" s="31" t="s">
        <v>3302</v>
      </c>
      <c r="W254" s="31" t="s">
        <v>1948</v>
      </c>
      <c r="AB254" s="31"/>
      <c r="AC254" s="60"/>
      <c r="AE254" s="9"/>
      <c r="AF254" s="9"/>
      <c r="AG254" s="6"/>
      <c r="AH254" s="9"/>
      <c r="AI254" s="5"/>
      <c r="AL254" s="9"/>
      <c r="AM254" s="32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</row>
    <row r="255" spans="2:148" ht="15.75">
      <c r="B255" s="13"/>
      <c r="C255" s="31"/>
      <c r="D255" s="32"/>
      <c r="E255" s="124">
        <v>11175072</v>
      </c>
      <c r="F255" s="13"/>
      <c r="G255" s="125" t="s">
        <v>5128</v>
      </c>
      <c r="H255" s="125" t="s">
        <v>5543</v>
      </c>
      <c r="I255" s="125" t="s">
        <v>5127</v>
      </c>
      <c r="J255" s="126">
        <v>362600</v>
      </c>
      <c r="K255" s="13"/>
      <c r="M255" s="126" t="s">
        <v>534</v>
      </c>
      <c r="N255" s="31">
        <v>99</v>
      </c>
      <c r="O255" s="129">
        <v>2.28</v>
      </c>
      <c r="P255" s="127">
        <v>41822</v>
      </c>
      <c r="Q255" s="127">
        <v>42221</v>
      </c>
      <c r="R255" s="31" t="s">
        <v>4073</v>
      </c>
      <c r="S255" s="126" t="s">
        <v>4686</v>
      </c>
      <c r="T255" s="126" t="s">
        <v>1863</v>
      </c>
      <c r="U255" s="31" t="s">
        <v>177</v>
      </c>
      <c r="W255" s="31" t="s">
        <v>5175</v>
      </c>
      <c r="AB255" s="31"/>
      <c r="AC255" s="60"/>
      <c r="AE255" s="9"/>
      <c r="AF255" s="9"/>
      <c r="AG255" s="6"/>
      <c r="AH255" s="9"/>
      <c r="AI255" s="5"/>
      <c r="AL255" s="9"/>
      <c r="AM255" s="32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</row>
    <row r="256" spans="2:148" ht="15.75">
      <c r="B256" s="13"/>
      <c r="C256" s="31"/>
      <c r="D256" s="32"/>
      <c r="E256" s="124">
        <v>10865025</v>
      </c>
      <c r="F256" s="13"/>
      <c r="G256" s="125" t="s">
        <v>4574</v>
      </c>
      <c r="H256" s="125" t="s">
        <v>4625</v>
      </c>
      <c r="I256" s="125" t="s">
        <v>4573</v>
      </c>
      <c r="J256" s="126">
        <v>637467</v>
      </c>
      <c r="K256" s="13"/>
      <c r="M256" s="126" t="s">
        <v>534</v>
      </c>
      <c r="N256" s="31">
        <v>14</v>
      </c>
      <c r="O256" s="129">
        <v>0.358</v>
      </c>
      <c r="P256" s="127">
        <v>41246</v>
      </c>
      <c r="Q256" s="127">
        <v>41621</v>
      </c>
      <c r="R256" s="31" t="s">
        <v>1871</v>
      </c>
      <c r="S256" s="126" t="s">
        <v>4628</v>
      </c>
      <c r="T256" s="126" t="s">
        <v>119</v>
      </c>
      <c r="U256" s="31" t="s">
        <v>906</v>
      </c>
      <c r="W256" s="31" t="s">
        <v>4629</v>
      </c>
      <c r="AB256" s="31"/>
      <c r="AC256" s="60"/>
      <c r="AE256" s="9"/>
      <c r="AF256" s="9"/>
      <c r="AG256" s="6"/>
      <c r="AH256" s="9"/>
      <c r="AI256" s="5"/>
      <c r="AL256" s="9"/>
      <c r="AM256" s="32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</row>
    <row r="257" spans="2:148" ht="15.75">
      <c r="B257" s="13"/>
      <c r="C257" s="31"/>
      <c r="D257" s="32"/>
      <c r="E257" s="124">
        <v>10865013</v>
      </c>
      <c r="F257" s="13"/>
      <c r="G257" s="125" t="s">
        <v>4576</v>
      </c>
      <c r="H257" s="125" t="s">
        <v>4626</v>
      </c>
      <c r="I257" s="125" t="s">
        <v>4575</v>
      </c>
      <c r="J257" s="126">
        <v>243895</v>
      </c>
      <c r="K257" s="13"/>
      <c r="M257" s="126" t="s">
        <v>534</v>
      </c>
      <c r="N257" s="31">
        <v>20</v>
      </c>
      <c r="O257" s="129">
        <v>0.39</v>
      </c>
      <c r="P257" s="127">
        <v>41246</v>
      </c>
      <c r="Q257" s="127">
        <v>41621</v>
      </c>
      <c r="R257" s="31" t="s">
        <v>1871</v>
      </c>
      <c r="S257" s="126" t="s">
        <v>4628</v>
      </c>
      <c r="T257" s="126" t="s">
        <v>119</v>
      </c>
      <c r="U257" s="31" t="s">
        <v>177</v>
      </c>
      <c r="W257" s="31" t="s">
        <v>4629</v>
      </c>
      <c r="AB257" s="31"/>
      <c r="AC257" s="60"/>
      <c r="AE257" s="9"/>
      <c r="AF257" s="9"/>
      <c r="AG257" s="6"/>
      <c r="AH257" s="9"/>
      <c r="AI257" s="5"/>
      <c r="AL257" s="9"/>
      <c r="AM257" s="32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</row>
    <row r="258" spans="2:148" ht="15.75">
      <c r="B258" s="13"/>
      <c r="C258" s="31"/>
      <c r="D258" s="32"/>
      <c r="E258" s="124">
        <v>10865028</v>
      </c>
      <c r="F258" s="13"/>
      <c r="G258" s="125" t="s">
        <v>4578</v>
      </c>
      <c r="H258" s="125" t="s">
        <v>4627</v>
      </c>
      <c r="I258" s="125" t="s">
        <v>4577</v>
      </c>
      <c r="J258" s="126">
        <v>243894</v>
      </c>
      <c r="K258" s="13"/>
      <c r="M258" s="126" t="s">
        <v>534</v>
      </c>
      <c r="N258" s="31">
        <v>17</v>
      </c>
      <c r="O258" s="129">
        <v>0.36</v>
      </c>
      <c r="P258" s="127">
        <v>41246</v>
      </c>
      <c r="Q258" s="127">
        <v>41621</v>
      </c>
      <c r="R258" s="31" t="s">
        <v>1871</v>
      </c>
      <c r="S258" s="126" t="s">
        <v>4628</v>
      </c>
      <c r="T258" s="126" t="s">
        <v>119</v>
      </c>
      <c r="U258" s="31" t="s">
        <v>177</v>
      </c>
      <c r="W258" s="31" t="s">
        <v>4629</v>
      </c>
      <c r="AB258" s="31"/>
      <c r="AC258" s="60"/>
      <c r="AE258" s="9"/>
      <c r="AF258" s="9"/>
      <c r="AG258" s="6"/>
      <c r="AH258" s="9"/>
      <c r="AI258" s="5"/>
      <c r="AL258" s="9"/>
      <c r="AM258" s="32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</row>
    <row r="259" spans="2:148" ht="15.75">
      <c r="B259" s="13"/>
      <c r="C259" s="31"/>
      <c r="D259" s="32"/>
      <c r="E259" s="152">
        <v>11015328</v>
      </c>
      <c r="F259" s="153"/>
      <c r="G259" s="154" t="s">
        <v>4769</v>
      </c>
      <c r="H259" s="154" t="s">
        <v>5171</v>
      </c>
      <c r="I259" s="154" t="s">
        <v>4770</v>
      </c>
      <c r="J259" s="155">
        <v>5069800</v>
      </c>
      <c r="K259" s="153"/>
      <c r="L259" s="154"/>
      <c r="M259" s="155" t="s">
        <v>546</v>
      </c>
      <c r="N259" s="156">
        <v>246</v>
      </c>
      <c r="O259" s="159">
        <v>35.081</v>
      </c>
      <c r="P259" s="157">
        <v>41529</v>
      </c>
      <c r="Q259" s="157">
        <v>41859</v>
      </c>
      <c r="R259" s="155" t="s">
        <v>4791</v>
      </c>
      <c r="S259" s="155" t="s">
        <v>4790</v>
      </c>
      <c r="T259" s="155" t="s">
        <v>119</v>
      </c>
      <c r="U259" s="156" t="s">
        <v>906</v>
      </c>
      <c r="V259" s="156"/>
      <c r="W259" s="156" t="s">
        <v>4801</v>
      </c>
      <c r="AB259" s="31"/>
      <c r="AC259" s="60"/>
      <c r="AE259" s="9"/>
      <c r="AF259" s="9"/>
      <c r="AG259" s="6"/>
      <c r="AH259" s="9"/>
      <c r="AI259" s="5"/>
      <c r="AL259" s="9"/>
      <c r="AM259" s="32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</row>
    <row r="260" spans="2:148" ht="15.75">
      <c r="B260" s="13"/>
      <c r="C260" s="31"/>
      <c r="D260" s="32"/>
      <c r="E260" s="124">
        <v>11314362</v>
      </c>
      <c r="F260" s="13"/>
      <c r="G260" s="125" t="s">
        <v>5273</v>
      </c>
      <c r="H260" s="125" t="s">
        <v>5322</v>
      </c>
      <c r="I260" s="125" t="s">
        <v>5274</v>
      </c>
      <c r="J260" s="125">
        <v>117937</v>
      </c>
      <c r="K260" s="13"/>
      <c r="M260" s="126" t="s">
        <v>2187</v>
      </c>
      <c r="N260" s="31">
        <v>30</v>
      </c>
      <c r="O260" s="129">
        <v>2.249</v>
      </c>
      <c r="P260" s="127">
        <v>42082</v>
      </c>
      <c r="Q260" s="127">
        <v>42471</v>
      </c>
      <c r="R260" s="126" t="s">
        <v>3072</v>
      </c>
      <c r="S260" s="126" t="s">
        <v>5323</v>
      </c>
      <c r="T260" s="126" t="s">
        <v>5324</v>
      </c>
      <c r="U260" s="92" t="s">
        <v>906</v>
      </c>
      <c r="V260" s="92"/>
      <c r="W260" s="31" t="s">
        <v>5373</v>
      </c>
      <c r="AB260" s="31"/>
      <c r="AC260" s="60"/>
      <c r="AE260" s="9"/>
      <c r="AF260" s="9"/>
      <c r="AG260" s="6"/>
      <c r="AH260" s="9"/>
      <c r="AI260" s="5"/>
      <c r="AL260" s="9"/>
      <c r="AM260" s="32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</row>
    <row r="261" spans="2:148" ht="15.75">
      <c r="B261" s="13"/>
      <c r="C261" s="31"/>
      <c r="D261" s="32"/>
      <c r="E261" s="124">
        <v>11592931</v>
      </c>
      <c r="G261" s="125" t="s">
        <v>5908</v>
      </c>
      <c r="H261" s="125" t="s">
        <v>5909</v>
      </c>
      <c r="I261" s="125" t="s">
        <v>5910</v>
      </c>
      <c r="J261" s="126">
        <v>349400</v>
      </c>
      <c r="K261" s="13"/>
      <c r="M261" s="126" t="s">
        <v>2187</v>
      </c>
      <c r="N261" s="52">
        <v>125</v>
      </c>
      <c r="O261" s="129">
        <v>10.61</v>
      </c>
      <c r="P261" s="127">
        <v>42615</v>
      </c>
      <c r="Q261" s="13"/>
      <c r="S261" s="126" t="s">
        <v>3067</v>
      </c>
      <c r="T261" s="126" t="s">
        <v>4426</v>
      </c>
      <c r="U261" s="126" t="s">
        <v>907</v>
      </c>
      <c r="V261" s="126"/>
      <c r="W261" s="31" t="s">
        <v>5939</v>
      </c>
      <c r="AB261" s="31"/>
      <c r="AC261" s="60"/>
      <c r="AE261" s="9"/>
      <c r="AF261" s="9"/>
      <c r="AG261" s="6"/>
      <c r="AH261" s="9"/>
      <c r="AI261" s="5"/>
      <c r="AL261" s="9"/>
      <c r="AM261" s="32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</row>
    <row r="262" spans="2:148" ht="15.75">
      <c r="B262" s="13"/>
      <c r="C262" s="31"/>
      <c r="D262" s="32"/>
      <c r="E262" s="124">
        <v>11037838</v>
      </c>
      <c r="F262" s="13"/>
      <c r="G262" s="125" t="s">
        <v>4818</v>
      </c>
      <c r="H262" s="125" t="s">
        <v>4866</v>
      </c>
      <c r="I262" s="125" t="s">
        <v>4867</v>
      </c>
      <c r="J262" s="126">
        <v>117937</v>
      </c>
      <c r="K262" s="125"/>
      <c r="M262" s="126" t="s">
        <v>2187</v>
      </c>
      <c r="N262" s="31">
        <v>26</v>
      </c>
      <c r="O262" s="129">
        <v>2.249</v>
      </c>
      <c r="P262" s="127">
        <v>41570</v>
      </c>
      <c r="Q262" s="119"/>
      <c r="R262" s="126" t="s">
        <v>3072</v>
      </c>
      <c r="S262" s="126" t="s">
        <v>4868</v>
      </c>
      <c r="T262" s="126" t="s">
        <v>4865</v>
      </c>
      <c r="U262" s="31" t="s">
        <v>554</v>
      </c>
      <c r="W262" s="31" t="s">
        <v>4907</v>
      </c>
      <c r="AB262" s="31"/>
      <c r="AC262" s="60"/>
      <c r="AE262" s="9"/>
      <c r="AF262" s="9"/>
      <c r="AG262" s="6"/>
      <c r="AH262" s="9"/>
      <c r="AI262" s="5"/>
      <c r="AL262" s="9"/>
      <c r="AM262" s="32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</row>
    <row r="263" spans="2:148" ht="15.75">
      <c r="B263" s="13"/>
      <c r="C263" s="31"/>
      <c r="D263" s="32"/>
      <c r="E263" s="152">
        <v>10705506</v>
      </c>
      <c r="F263" s="153"/>
      <c r="G263" s="154" t="s">
        <v>1847</v>
      </c>
      <c r="H263" s="154" t="s">
        <v>5448</v>
      </c>
      <c r="I263" s="154" t="s">
        <v>4100</v>
      </c>
      <c r="J263" s="155">
        <v>3322549</v>
      </c>
      <c r="K263" s="154"/>
      <c r="L263" s="153"/>
      <c r="M263" s="155" t="s">
        <v>539</v>
      </c>
      <c r="N263" s="156">
        <f>329+30</f>
        <v>359</v>
      </c>
      <c r="O263" s="159">
        <v>10.345</v>
      </c>
      <c r="P263" s="157">
        <v>40925</v>
      </c>
      <c r="Q263" s="157">
        <v>41192</v>
      </c>
      <c r="R263" s="155" t="s">
        <v>1871</v>
      </c>
      <c r="S263" s="155" t="s">
        <v>3686</v>
      </c>
      <c r="T263" s="155" t="s">
        <v>2224</v>
      </c>
      <c r="U263" s="31" t="s">
        <v>3302</v>
      </c>
      <c r="W263" s="156" t="s">
        <v>4388</v>
      </c>
      <c r="AB263" s="31"/>
      <c r="AC263" s="60"/>
      <c r="AE263" s="9"/>
      <c r="AF263" s="9"/>
      <c r="AG263" s="6"/>
      <c r="AH263" s="9"/>
      <c r="AI263" s="5"/>
      <c r="AL263" s="9"/>
      <c r="AM263" s="32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</row>
    <row r="264" spans="2:148" ht="15.75">
      <c r="B264" s="13"/>
      <c r="C264" s="31"/>
      <c r="D264" s="32"/>
      <c r="E264" s="32">
        <v>173297</v>
      </c>
      <c r="G264" s="13" t="s">
        <v>1337</v>
      </c>
      <c r="H264" s="13" t="s">
        <v>1076</v>
      </c>
      <c r="I264" s="13" t="s">
        <v>975</v>
      </c>
      <c r="L264" s="13" t="s">
        <v>1338</v>
      </c>
      <c r="M264" s="31">
        <v>78641</v>
      </c>
      <c r="N264" s="40">
        <v>142</v>
      </c>
      <c r="O264" s="51">
        <v>8.75</v>
      </c>
      <c r="P264" s="30">
        <v>37001</v>
      </c>
      <c r="Q264" s="30">
        <v>37096</v>
      </c>
      <c r="R264" s="31" t="s">
        <v>745</v>
      </c>
      <c r="S264" s="31" t="s">
        <v>1339</v>
      </c>
      <c r="T264" s="31" t="s">
        <v>2430</v>
      </c>
      <c r="U264" s="31" t="s">
        <v>3302</v>
      </c>
      <c r="W264" s="31" t="s">
        <v>1082</v>
      </c>
      <c r="AB264" s="31"/>
      <c r="AC264" s="60"/>
      <c r="AE264" s="9"/>
      <c r="AF264" s="9"/>
      <c r="AG264" s="6"/>
      <c r="AH264" s="9"/>
      <c r="AI264" s="5"/>
      <c r="AL264" s="9"/>
      <c r="AM264" s="32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</row>
    <row r="265" spans="2:148" ht="15.75">
      <c r="B265" s="13"/>
      <c r="C265" s="31"/>
      <c r="D265" s="32"/>
      <c r="E265" s="124">
        <v>10398604</v>
      </c>
      <c r="F265" s="13"/>
      <c r="G265" s="125" t="s">
        <v>2692</v>
      </c>
      <c r="H265" s="125" t="s">
        <v>4513</v>
      </c>
      <c r="I265" s="125" t="s">
        <v>3665</v>
      </c>
      <c r="J265" s="126">
        <v>589616</v>
      </c>
      <c r="K265" s="13"/>
      <c r="L265" s="125"/>
      <c r="M265" s="126" t="s">
        <v>532</v>
      </c>
      <c r="N265" s="60">
        <v>165</v>
      </c>
      <c r="O265" s="129">
        <v>1.607</v>
      </c>
      <c r="P265" s="127">
        <v>40218</v>
      </c>
      <c r="Q265" s="127">
        <v>40529</v>
      </c>
      <c r="R265" s="126" t="s">
        <v>1655</v>
      </c>
      <c r="S265" s="126" t="s">
        <v>566</v>
      </c>
      <c r="T265" s="126" t="s">
        <v>2997</v>
      </c>
      <c r="U265" s="31" t="s">
        <v>3302</v>
      </c>
      <c r="W265" s="31" t="s">
        <v>942</v>
      </c>
      <c r="AB265" s="31"/>
      <c r="AC265" s="60"/>
      <c r="AE265" s="9"/>
      <c r="AF265" s="9"/>
      <c r="AG265" s="6"/>
      <c r="AH265" s="9"/>
      <c r="AI265" s="5"/>
      <c r="AL265" s="9"/>
      <c r="AM265" s="32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</row>
    <row r="266" spans="1:148" ht="15.75">
      <c r="A266" s="124"/>
      <c r="B266" s="13"/>
      <c r="D266" s="32"/>
      <c r="E266" s="124" t="s">
        <v>5525</v>
      </c>
      <c r="F266" s="13"/>
      <c r="G266" s="190" t="s">
        <v>5491</v>
      </c>
      <c r="H266" s="125" t="s">
        <v>5526</v>
      </c>
      <c r="I266" s="125" t="s">
        <v>5103</v>
      </c>
      <c r="J266" s="126">
        <v>5108922</v>
      </c>
      <c r="K266" s="13"/>
      <c r="M266" s="126" t="s">
        <v>2774</v>
      </c>
      <c r="N266" s="31">
        <v>240</v>
      </c>
      <c r="O266" s="129">
        <v>12.26</v>
      </c>
      <c r="P266" s="127">
        <v>41886</v>
      </c>
      <c r="Q266" s="127">
        <v>42678</v>
      </c>
      <c r="R266" s="126" t="s">
        <v>4460</v>
      </c>
      <c r="S266" s="126" t="s">
        <v>4892</v>
      </c>
      <c r="T266" s="126" t="s">
        <v>4891</v>
      </c>
      <c r="U266" s="126" t="s">
        <v>906</v>
      </c>
      <c r="V266" s="126"/>
      <c r="W266" s="31" t="s">
        <v>5175</v>
      </c>
      <c r="AB266" s="31"/>
      <c r="AC266" s="60"/>
      <c r="AE266" s="9"/>
      <c r="AF266" s="9"/>
      <c r="AG266" s="6"/>
      <c r="AH266" s="9"/>
      <c r="AI266" s="5"/>
      <c r="AL266" s="9"/>
      <c r="AM266" s="32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</row>
    <row r="267" spans="2:148" ht="15.75">
      <c r="B267" s="13"/>
      <c r="C267" s="31"/>
      <c r="D267" s="32"/>
      <c r="E267" s="32">
        <v>192659</v>
      </c>
      <c r="G267" s="13" t="s">
        <v>2589</v>
      </c>
      <c r="H267" s="13" t="s">
        <v>3856</v>
      </c>
      <c r="I267" s="13" t="s">
        <v>2673</v>
      </c>
      <c r="L267" s="13" t="s">
        <v>2885</v>
      </c>
      <c r="M267" s="31">
        <v>78745</v>
      </c>
      <c r="N267" s="40">
        <v>200</v>
      </c>
      <c r="O267" s="51">
        <v>8.71</v>
      </c>
      <c r="P267" s="30">
        <v>37203</v>
      </c>
      <c r="Q267" s="30">
        <v>37322</v>
      </c>
      <c r="R267" s="31" t="s">
        <v>742</v>
      </c>
      <c r="S267" s="31" t="s">
        <v>743</v>
      </c>
      <c r="T267" s="31" t="s">
        <v>744</v>
      </c>
      <c r="U267" s="31" t="s">
        <v>3302</v>
      </c>
      <c r="W267" s="31" t="s">
        <v>4000</v>
      </c>
      <c r="AB267" s="31"/>
      <c r="AC267" s="60"/>
      <c r="AE267" s="9"/>
      <c r="AF267" s="9"/>
      <c r="AG267" s="6"/>
      <c r="AH267" s="9"/>
      <c r="AI267" s="5"/>
      <c r="AL267" s="9"/>
      <c r="AM267" s="32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</row>
    <row r="268" spans="2:148" ht="15.75">
      <c r="B268" s="13"/>
      <c r="C268" s="31"/>
      <c r="D268" s="32"/>
      <c r="E268" s="124">
        <v>11408230</v>
      </c>
      <c r="F268" s="13"/>
      <c r="G268" s="125" t="s">
        <v>5474</v>
      </c>
      <c r="H268" s="125" t="s">
        <v>5519</v>
      </c>
      <c r="I268" s="125" t="s">
        <v>5473</v>
      </c>
      <c r="J268" s="126">
        <v>5283762</v>
      </c>
      <c r="K268" s="13"/>
      <c r="M268" s="126" t="s">
        <v>4148</v>
      </c>
      <c r="N268" s="126">
        <v>22</v>
      </c>
      <c r="O268" s="129">
        <v>7.372</v>
      </c>
      <c r="P268" s="127">
        <v>42244</v>
      </c>
      <c r="Q268" s="13"/>
      <c r="R268" s="31" t="s">
        <v>4877</v>
      </c>
      <c r="S268" s="126" t="s">
        <v>5518</v>
      </c>
      <c r="T268" s="126" t="s">
        <v>5517</v>
      </c>
      <c r="U268" s="126" t="s">
        <v>5504</v>
      </c>
      <c r="V268" s="126">
        <v>1</v>
      </c>
      <c r="W268" s="31" t="s">
        <v>5551</v>
      </c>
      <c r="AB268" s="31"/>
      <c r="AC268" s="60"/>
      <c r="AE268" s="9"/>
      <c r="AF268" s="9"/>
      <c r="AG268" s="6"/>
      <c r="AH268" s="9"/>
      <c r="AI268" s="5"/>
      <c r="AL268" s="9"/>
      <c r="AM268" s="32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</row>
    <row r="269" spans="1:148" ht="15.75">
      <c r="A269" s="189"/>
      <c r="B269" s="13"/>
      <c r="C269" s="188"/>
      <c r="D269" s="32"/>
      <c r="E269" s="56" t="s">
        <v>2627</v>
      </c>
      <c r="G269" s="54" t="s">
        <v>2626</v>
      </c>
      <c r="H269" s="54" t="s">
        <v>2200</v>
      </c>
      <c r="I269" s="55" t="s">
        <v>3150</v>
      </c>
      <c r="J269" s="92">
        <v>837620</v>
      </c>
      <c r="K269" s="92"/>
      <c r="L269" s="55" t="s">
        <v>3150</v>
      </c>
      <c r="M269" s="31">
        <v>78741</v>
      </c>
      <c r="N269" s="91">
        <v>400</v>
      </c>
      <c r="O269" s="98">
        <v>4.023</v>
      </c>
      <c r="P269" s="57">
        <v>40443</v>
      </c>
      <c r="Q269" s="57">
        <v>40675</v>
      </c>
      <c r="R269" s="31" t="s">
        <v>4073</v>
      </c>
      <c r="S269" s="92" t="s">
        <v>4088</v>
      </c>
      <c r="T269" s="92" t="s">
        <v>4089</v>
      </c>
      <c r="U269" s="31" t="s">
        <v>3302</v>
      </c>
      <c r="W269" s="31" t="s">
        <v>1948</v>
      </c>
      <c r="AB269" s="31"/>
      <c r="AC269" s="60"/>
      <c r="AE269" s="9"/>
      <c r="AF269" s="9"/>
      <c r="AG269" s="6"/>
      <c r="AH269" s="9"/>
      <c r="AI269" s="5"/>
      <c r="AL269" s="9"/>
      <c r="AM269" s="32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</row>
    <row r="270" spans="2:148" ht="15.75">
      <c r="B270" s="13"/>
      <c r="C270" s="31"/>
      <c r="D270" s="32"/>
      <c r="E270" s="58">
        <v>297103</v>
      </c>
      <c r="G270" s="54" t="s">
        <v>3660</v>
      </c>
      <c r="H270" s="55" t="s">
        <v>726</v>
      </c>
      <c r="I270" s="54" t="s">
        <v>9</v>
      </c>
      <c r="J270" s="91"/>
      <c r="K270" s="91"/>
      <c r="L270" s="54" t="s">
        <v>9</v>
      </c>
      <c r="M270" s="91">
        <v>78701</v>
      </c>
      <c r="N270" s="91">
        <v>101</v>
      </c>
      <c r="O270" s="98">
        <v>1.12</v>
      </c>
      <c r="P270" s="57">
        <v>38868</v>
      </c>
      <c r="Q270" s="54"/>
      <c r="R270" s="92" t="s">
        <v>1149</v>
      </c>
      <c r="S270" s="92" t="s">
        <v>618</v>
      </c>
      <c r="T270" s="92" t="s">
        <v>619</v>
      </c>
      <c r="U270" s="92" t="s">
        <v>554</v>
      </c>
      <c r="V270" s="92"/>
      <c r="W270" s="31" t="s">
        <v>1814</v>
      </c>
      <c r="AB270" s="31"/>
      <c r="AC270" s="60"/>
      <c r="AE270" s="9"/>
      <c r="AF270" s="9"/>
      <c r="AG270" s="6"/>
      <c r="AH270" s="9"/>
      <c r="AI270" s="5"/>
      <c r="AL270" s="9"/>
      <c r="AM270" s="32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</row>
    <row r="271" spans="2:148" ht="15.75">
      <c r="B271" s="13"/>
      <c r="C271" s="31"/>
      <c r="D271" s="32"/>
      <c r="E271" s="124">
        <v>11222999</v>
      </c>
      <c r="F271" s="13"/>
      <c r="G271" s="125" t="s">
        <v>5132</v>
      </c>
      <c r="H271" s="125" t="s">
        <v>5168</v>
      </c>
      <c r="I271" s="125" t="s">
        <v>5131</v>
      </c>
      <c r="J271" s="126">
        <v>268270</v>
      </c>
      <c r="K271" s="125"/>
      <c r="L271" s="125"/>
      <c r="M271" s="126" t="s">
        <v>4070</v>
      </c>
      <c r="N271" s="52">
        <v>12</v>
      </c>
      <c r="O271" s="129">
        <v>0.3161</v>
      </c>
      <c r="P271" s="127">
        <v>41907</v>
      </c>
      <c r="Q271" s="13"/>
      <c r="R271" s="125"/>
      <c r="S271" s="126" t="s">
        <v>5169</v>
      </c>
      <c r="T271" s="126" t="s">
        <v>5141</v>
      </c>
      <c r="U271" s="92" t="s">
        <v>554</v>
      </c>
      <c r="V271" s="92"/>
      <c r="W271" s="156" t="s">
        <v>5175</v>
      </c>
      <c r="AB271" s="31"/>
      <c r="AC271" s="60"/>
      <c r="AE271" s="9"/>
      <c r="AF271" s="9"/>
      <c r="AG271" s="6"/>
      <c r="AH271" s="9"/>
      <c r="AI271" s="5"/>
      <c r="AL271" s="9"/>
      <c r="AM271" s="32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</row>
    <row r="272" spans="2:148" ht="15.75">
      <c r="B272" s="13"/>
      <c r="C272" s="31"/>
      <c r="D272" s="32"/>
      <c r="E272" s="124">
        <v>11276728</v>
      </c>
      <c r="F272" s="13"/>
      <c r="G272" s="125" t="s">
        <v>5291</v>
      </c>
      <c r="H272" s="125" t="s">
        <v>5337</v>
      </c>
      <c r="I272" s="125" t="s">
        <v>5131</v>
      </c>
      <c r="J272" s="125">
        <v>268270</v>
      </c>
      <c r="K272" s="13"/>
      <c r="M272" s="126" t="s">
        <v>4070</v>
      </c>
      <c r="N272" s="31">
        <v>9</v>
      </c>
      <c r="O272" s="129">
        <v>0.3161</v>
      </c>
      <c r="P272" s="127">
        <v>42018</v>
      </c>
      <c r="R272" s="126" t="s">
        <v>5238</v>
      </c>
      <c r="S272" s="126" t="s">
        <v>5338</v>
      </c>
      <c r="T272" s="126" t="s">
        <v>2230</v>
      </c>
      <c r="U272" s="126" t="s">
        <v>554</v>
      </c>
      <c r="V272" s="126"/>
      <c r="W272" s="31" t="s">
        <v>5373</v>
      </c>
      <c r="AB272" s="31"/>
      <c r="AC272" s="60"/>
      <c r="AE272" s="9"/>
      <c r="AF272" s="9"/>
      <c r="AG272" s="6"/>
      <c r="AH272" s="9"/>
      <c r="AI272" s="5"/>
      <c r="AL272" s="9"/>
      <c r="AM272" s="32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</row>
    <row r="273" spans="2:148" ht="15.75">
      <c r="B273" s="13"/>
      <c r="C273" s="31"/>
      <c r="D273" s="32"/>
      <c r="E273" s="56" t="s">
        <v>4215</v>
      </c>
      <c r="G273" s="54" t="s">
        <v>2115</v>
      </c>
      <c r="H273" s="54" t="s">
        <v>1583</v>
      </c>
      <c r="I273" s="54" t="s">
        <v>696</v>
      </c>
      <c r="J273" s="91">
        <v>865742</v>
      </c>
      <c r="K273" s="91"/>
      <c r="L273" s="54" t="s">
        <v>696</v>
      </c>
      <c r="M273" s="91">
        <v>78704</v>
      </c>
      <c r="N273" s="91">
        <v>8</v>
      </c>
      <c r="O273" s="98">
        <v>0.81</v>
      </c>
      <c r="P273" s="57">
        <v>39136</v>
      </c>
      <c r="Q273" s="57">
        <v>39321</v>
      </c>
      <c r="R273" s="92" t="s">
        <v>1547</v>
      </c>
      <c r="S273" s="92" t="s">
        <v>150</v>
      </c>
      <c r="T273" s="31" t="s">
        <v>151</v>
      </c>
      <c r="U273" s="92" t="s">
        <v>5081</v>
      </c>
      <c r="V273" s="92"/>
      <c r="W273" s="92" t="s">
        <v>2259</v>
      </c>
      <c r="AB273" s="31"/>
      <c r="AC273" s="60"/>
      <c r="AE273" s="9"/>
      <c r="AF273" s="9"/>
      <c r="AG273" s="6"/>
      <c r="AH273" s="9"/>
      <c r="AI273" s="5"/>
      <c r="AL273" s="9"/>
      <c r="AM273" s="32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</row>
    <row r="274" spans="2:148" ht="15.75">
      <c r="B274" s="13"/>
      <c r="C274" s="31"/>
      <c r="D274" s="32"/>
      <c r="E274" s="152" t="s">
        <v>4745</v>
      </c>
      <c r="F274" s="153"/>
      <c r="G274" s="153" t="s">
        <v>4726</v>
      </c>
      <c r="H274" s="154" t="s">
        <v>4744</v>
      </c>
      <c r="I274" s="154" t="s">
        <v>696</v>
      </c>
      <c r="J274" s="155">
        <v>865742</v>
      </c>
      <c r="K274" s="154"/>
      <c r="L274" s="153"/>
      <c r="M274" s="155" t="s">
        <v>539</v>
      </c>
      <c r="N274" s="156">
        <v>8</v>
      </c>
      <c r="O274" s="159">
        <v>0.8</v>
      </c>
      <c r="P274" s="157">
        <v>41047</v>
      </c>
      <c r="Q274" s="151" t="s">
        <v>4979</v>
      </c>
      <c r="R274" s="156" t="s">
        <v>1028</v>
      </c>
      <c r="S274" s="155" t="s">
        <v>4429</v>
      </c>
      <c r="T274" s="155" t="s">
        <v>4428</v>
      </c>
      <c r="U274" s="31" t="s">
        <v>3302</v>
      </c>
      <c r="W274" s="156" t="s">
        <v>4461</v>
      </c>
      <c r="AB274" s="31"/>
      <c r="AC274" s="60"/>
      <c r="AE274" s="9"/>
      <c r="AF274" s="9"/>
      <c r="AG274" s="6"/>
      <c r="AH274" s="9"/>
      <c r="AI274" s="5"/>
      <c r="AL274" s="9"/>
      <c r="AM274" s="32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</row>
    <row r="275" spans="2:148" ht="15.75">
      <c r="B275" s="13"/>
      <c r="C275" s="31"/>
      <c r="D275" s="32"/>
      <c r="E275" s="32" t="s">
        <v>1977</v>
      </c>
      <c r="F275" s="32"/>
      <c r="G275" s="54" t="s">
        <v>2996</v>
      </c>
      <c r="H275" s="32" t="s">
        <v>1978</v>
      </c>
      <c r="I275" s="32" t="s">
        <v>2050</v>
      </c>
      <c r="J275" s="31">
        <v>3368280</v>
      </c>
      <c r="K275" s="32" t="s">
        <v>3760</v>
      </c>
      <c r="L275" s="32">
        <v>3368280</v>
      </c>
      <c r="M275" s="31" t="s">
        <v>539</v>
      </c>
      <c r="N275" s="31">
        <v>40</v>
      </c>
      <c r="O275" s="51">
        <v>2.17</v>
      </c>
      <c r="P275" s="57">
        <v>39841</v>
      </c>
      <c r="Q275" s="57">
        <v>40646</v>
      </c>
      <c r="R275" s="31" t="s">
        <v>4325</v>
      </c>
      <c r="S275" s="31" t="s">
        <v>2065</v>
      </c>
      <c r="T275" s="31" t="s">
        <v>2066</v>
      </c>
      <c r="U275" s="126" t="s">
        <v>177</v>
      </c>
      <c r="V275" s="126"/>
      <c r="W275" s="31" t="s">
        <v>1630</v>
      </c>
      <c r="AE275" s="9"/>
      <c r="AF275" s="9"/>
      <c r="AG275" s="6"/>
      <c r="AH275" s="9"/>
      <c r="AI275" s="5"/>
      <c r="AL275" s="9"/>
      <c r="AM275" s="32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</row>
    <row r="276" spans="2:148" ht="15.75">
      <c r="B276" s="13"/>
      <c r="C276" s="31"/>
      <c r="D276" s="32"/>
      <c r="E276" s="124">
        <v>10586365</v>
      </c>
      <c r="F276" s="13"/>
      <c r="G276" s="125" t="s">
        <v>191</v>
      </c>
      <c r="H276" s="125" t="s">
        <v>192</v>
      </c>
      <c r="I276" s="125" t="s">
        <v>190</v>
      </c>
      <c r="J276" s="126">
        <v>3504981</v>
      </c>
      <c r="K276" s="13"/>
      <c r="M276" s="126" t="s">
        <v>539</v>
      </c>
      <c r="N276" s="31">
        <v>12</v>
      </c>
      <c r="O276" s="129">
        <v>0.65</v>
      </c>
      <c r="P276" s="127">
        <v>40672</v>
      </c>
      <c r="Q276" s="127">
        <v>40787</v>
      </c>
      <c r="R276" s="126" t="s">
        <v>4073</v>
      </c>
      <c r="S276" s="126" t="s">
        <v>221</v>
      </c>
      <c r="T276" s="126" t="s">
        <v>220</v>
      </c>
      <c r="U276" s="31" t="s">
        <v>3302</v>
      </c>
      <c r="W276" s="31" t="s">
        <v>3127</v>
      </c>
      <c r="AE276" s="9"/>
      <c r="AF276" s="9"/>
      <c r="AG276" s="6"/>
      <c r="AH276" s="9"/>
      <c r="AI276" s="5"/>
      <c r="AL276" s="9"/>
      <c r="AM276" s="32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</row>
    <row r="277" spans="2:148" ht="15.75">
      <c r="B277" s="13"/>
      <c r="C277" s="31"/>
      <c r="D277" s="32"/>
      <c r="E277" s="32">
        <v>10063348</v>
      </c>
      <c r="G277" s="13" t="s">
        <v>3635</v>
      </c>
      <c r="H277" s="13" t="s">
        <v>3636</v>
      </c>
      <c r="I277" s="13" t="s">
        <v>3637</v>
      </c>
      <c r="L277" s="34"/>
      <c r="M277" s="31" t="s">
        <v>3625</v>
      </c>
      <c r="N277" s="91">
        <v>288</v>
      </c>
      <c r="O277" s="98">
        <v>17.08</v>
      </c>
      <c r="P277" s="57">
        <v>39311</v>
      </c>
      <c r="Q277" s="13"/>
      <c r="R277" s="92" t="s">
        <v>1547</v>
      </c>
      <c r="S277" s="92" t="s">
        <v>3056</v>
      </c>
      <c r="T277" s="31" t="s">
        <v>1121</v>
      </c>
      <c r="U277" s="31" t="s">
        <v>554</v>
      </c>
      <c r="W277" s="92" t="s">
        <v>4069</v>
      </c>
      <c r="AE277" s="9"/>
      <c r="AF277" s="9"/>
      <c r="AG277" s="6"/>
      <c r="AH277" s="9"/>
      <c r="AI277" s="5"/>
      <c r="AL277" s="9"/>
      <c r="AM277" s="32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</row>
    <row r="278" spans="2:148" ht="15.75">
      <c r="B278" s="13"/>
      <c r="C278" s="31"/>
      <c r="D278" s="32"/>
      <c r="G278" s="13" t="s">
        <v>2307</v>
      </c>
      <c r="H278" s="13" t="s">
        <v>2308</v>
      </c>
      <c r="I278" s="13" t="s">
        <v>2309</v>
      </c>
      <c r="L278" s="13" t="s">
        <v>2545</v>
      </c>
      <c r="M278" s="31">
        <v>78746</v>
      </c>
      <c r="N278" s="40">
        <v>215</v>
      </c>
      <c r="O278" s="51">
        <v>32.19</v>
      </c>
      <c r="P278" s="30">
        <v>33792</v>
      </c>
      <c r="Q278" s="30">
        <v>34012</v>
      </c>
      <c r="R278" s="30"/>
      <c r="S278" s="31" t="s">
        <v>2310</v>
      </c>
      <c r="T278" s="31" t="s">
        <v>2311</v>
      </c>
      <c r="U278" s="31" t="s">
        <v>3302</v>
      </c>
      <c r="W278" s="31" t="s">
        <v>178</v>
      </c>
      <c r="AE278" s="9"/>
      <c r="AF278" s="9"/>
      <c r="AG278" s="6"/>
      <c r="AH278" s="9"/>
      <c r="AI278" s="5"/>
      <c r="AL278" s="9"/>
      <c r="AM278" s="32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</row>
    <row r="279" spans="2:148" ht="15.75">
      <c r="B279" s="13"/>
      <c r="C279" s="31"/>
      <c r="D279" s="32"/>
      <c r="E279" s="32">
        <v>10102930</v>
      </c>
      <c r="G279" s="13" t="s">
        <v>2364</v>
      </c>
      <c r="H279" s="13" t="s">
        <v>2365</v>
      </c>
      <c r="I279" s="13" t="s">
        <v>2366</v>
      </c>
      <c r="J279" s="31">
        <v>232298</v>
      </c>
      <c r="M279" s="31">
        <v>78721</v>
      </c>
      <c r="N279" s="31">
        <v>24</v>
      </c>
      <c r="O279" s="51">
        <v>2</v>
      </c>
      <c r="P279" s="57">
        <v>39451</v>
      </c>
      <c r="Q279" s="57">
        <v>39625</v>
      </c>
      <c r="R279" s="31" t="s">
        <v>2012</v>
      </c>
      <c r="S279" s="92" t="s">
        <v>3340</v>
      </c>
      <c r="T279" s="31" t="s">
        <v>3341</v>
      </c>
      <c r="U279" s="31" t="s">
        <v>3302</v>
      </c>
      <c r="W279" s="31" t="s">
        <v>3886</v>
      </c>
      <c r="AE279" s="9"/>
      <c r="AF279" s="9"/>
      <c r="AG279" s="6"/>
      <c r="AH279" s="9"/>
      <c r="AI279" s="5"/>
      <c r="AL279" s="9"/>
      <c r="AM279" s="32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</row>
    <row r="280" spans="2:148" ht="15.75">
      <c r="B280" s="13"/>
      <c r="C280" s="31"/>
      <c r="D280" s="32"/>
      <c r="E280" s="152" t="s">
        <v>4605</v>
      </c>
      <c r="F280" s="153"/>
      <c r="G280" s="154" t="s">
        <v>4035</v>
      </c>
      <c r="H280" s="154" t="s">
        <v>5173</v>
      </c>
      <c r="I280" s="154" t="s">
        <v>3699</v>
      </c>
      <c r="J280" s="155">
        <v>3355636</v>
      </c>
      <c r="K280" s="155"/>
      <c r="L280" s="154"/>
      <c r="M280" s="155" t="s">
        <v>539</v>
      </c>
      <c r="N280" s="155">
        <v>225</v>
      </c>
      <c r="O280" s="159">
        <v>3.2872</v>
      </c>
      <c r="P280" s="157">
        <v>39569</v>
      </c>
      <c r="Q280" s="157">
        <v>40136</v>
      </c>
      <c r="R280" s="155" t="s">
        <v>1655</v>
      </c>
      <c r="S280" s="155" t="s">
        <v>2241</v>
      </c>
      <c r="T280" s="156" t="s">
        <v>2242</v>
      </c>
      <c r="U280" s="155" t="s">
        <v>3302</v>
      </c>
      <c r="V280" s="155"/>
      <c r="W280" s="156" t="s">
        <v>266</v>
      </c>
      <c r="AE280" s="9"/>
      <c r="AF280" s="9"/>
      <c r="AG280" s="6"/>
      <c r="AH280" s="9"/>
      <c r="AI280" s="5"/>
      <c r="AL280" s="9"/>
      <c r="AM280" s="32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</row>
    <row r="281" spans="2:148" ht="15.75">
      <c r="B281" s="13"/>
      <c r="C281" s="31"/>
      <c r="D281" s="32"/>
      <c r="E281" s="32">
        <v>222373</v>
      </c>
      <c r="G281" s="13" t="s">
        <v>4200</v>
      </c>
      <c r="H281" s="13" t="s">
        <v>4201</v>
      </c>
      <c r="I281" s="13" t="s">
        <v>4202</v>
      </c>
      <c r="L281" s="13" t="s">
        <v>2546</v>
      </c>
      <c r="M281" s="31">
        <v>78730</v>
      </c>
      <c r="N281" s="31">
        <v>6</v>
      </c>
      <c r="O281" s="51">
        <v>18.47</v>
      </c>
      <c r="P281" s="30">
        <v>37825</v>
      </c>
      <c r="Q281" s="30">
        <v>37963</v>
      </c>
      <c r="R281" s="104" t="s">
        <v>2024</v>
      </c>
      <c r="S281" s="31" t="s">
        <v>4203</v>
      </c>
      <c r="T281" s="31" t="s">
        <v>4204</v>
      </c>
      <c r="U281" s="31" t="s">
        <v>3302</v>
      </c>
      <c r="W281" s="31" t="s">
        <v>2815</v>
      </c>
      <c r="AE281" s="9"/>
      <c r="AF281" s="9"/>
      <c r="AG281" s="6"/>
      <c r="AH281" s="9"/>
      <c r="AI281" s="5"/>
      <c r="AL281" s="9"/>
      <c r="AM281" s="32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</row>
    <row r="282" spans="2:148" ht="15.75">
      <c r="B282" s="13"/>
      <c r="C282" s="31"/>
      <c r="D282" s="32"/>
      <c r="E282" s="59" t="s">
        <v>167</v>
      </c>
      <c r="G282" s="59" t="s">
        <v>166</v>
      </c>
      <c r="H282" s="59" t="s">
        <v>1580</v>
      </c>
      <c r="I282" s="59" t="s">
        <v>4134</v>
      </c>
      <c r="J282" s="105"/>
      <c r="K282" s="105"/>
      <c r="L282" s="59" t="s">
        <v>1721</v>
      </c>
      <c r="M282" s="31">
        <v>78730</v>
      </c>
      <c r="N282" s="31">
        <v>14</v>
      </c>
      <c r="O282" s="113">
        <v>17.115</v>
      </c>
      <c r="P282" s="103">
        <v>37587</v>
      </c>
      <c r="Q282" s="103">
        <v>38268</v>
      </c>
      <c r="R282" s="104" t="s">
        <v>1722</v>
      </c>
      <c r="S282" s="104" t="s">
        <v>1723</v>
      </c>
      <c r="T282" s="104" t="s">
        <v>1724</v>
      </c>
      <c r="U282" s="4" t="s">
        <v>554</v>
      </c>
      <c r="V282" s="4"/>
      <c r="W282" s="31" t="s">
        <v>2008</v>
      </c>
      <c r="AE282" s="9"/>
      <c r="AF282" s="9"/>
      <c r="AG282" s="6"/>
      <c r="AH282" s="9"/>
      <c r="AI282" s="5"/>
      <c r="AL282" s="9"/>
      <c r="AM282" s="32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</row>
    <row r="283" spans="2:148" ht="15.75">
      <c r="B283" s="13"/>
      <c r="C283" s="31"/>
      <c r="D283" s="32"/>
      <c r="E283" s="32">
        <v>10332844</v>
      </c>
      <c r="F283" s="13"/>
      <c r="G283" s="13" t="s">
        <v>4132</v>
      </c>
      <c r="H283" s="13" t="s">
        <v>4131</v>
      </c>
      <c r="I283" s="13" t="s">
        <v>10</v>
      </c>
      <c r="J283" s="31">
        <v>547376</v>
      </c>
      <c r="K283" s="13"/>
      <c r="M283" s="31" t="s">
        <v>562</v>
      </c>
      <c r="N283" s="31">
        <v>148</v>
      </c>
      <c r="O283" s="51">
        <v>33.07</v>
      </c>
      <c r="P283" s="57">
        <v>40051</v>
      </c>
      <c r="Q283" s="57">
        <v>40289</v>
      </c>
      <c r="R283" s="31" t="s">
        <v>1028</v>
      </c>
      <c r="S283" s="31" t="s">
        <v>1641</v>
      </c>
      <c r="T283" s="31" t="s">
        <v>1302</v>
      </c>
      <c r="U283" s="31" t="s">
        <v>3302</v>
      </c>
      <c r="W283" s="31" t="s">
        <v>3352</v>
      </c>
      <c r="AE283" s="9"/>
      <c r="AF283" s="9"/>
      <c r="AG283" s="6"/>
      <c r="AH283" s="9"/>
      <c r="AI283" s="5"/>
      <c r="AL283" s="9"/>
      <c r="AM283" s="32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</row>
    <row r="284" spans="2:148" ht="15.75">
      <c r="B284" s="13"/>
      <c r="C284" s="31"/>
      <c r="D284" s="32"/>
      <c r="E284" s="56" t="s">
        <v>1299</v>
      </c>
      <c r="G284" s="54" t="s">
        <v>3445</v>
      </c>
      <c r="H284" s="55" t="s">
        <v>3041</v>
      </c>
      <c r="I284" s="54" t="s">
        <v>10</v>
      </c>
      <c r="J284" s="91">
        <v>547376</v>
      </c>
      <c r="K284" s="91"/>
      <c r="L284" s="54" t="s">
        <v>10</v>
      </c>
      <c r="M284" s="91">
        <v>78750</v>
      </c>
      <c r="N284" s="91">
        <v>250</v>
      </c>
      <c r="O284" s="98">
        <v>22.97</v>
      </c>
      <c r="P284" s="57">
        <v>38870</v>
      </c>
      <c r="Q284" s="112">
        <v>39464</v>
      </c>
      <c r="R284" s="31" t="s">
        <v>1600</v>
      </c>
      <c r="S284" s="92" t="s">
        <v>620</v>
      </c>
      <c r="T284" s="92" t="s">
        <v>3427</v>
      </c>
      <c r="U284" s="31" t="s">
        <v>3302</v>
      </c>
      <c r="W284" s="31" t="s">
        <v>1814</v>
      </c>
      <c r="AE284" s="9"/>
      <c r="AF284" s="9"/>
      <c r="AG284" s="6"/>
      <c r="AH284" s="9"/>
      <c r="AI284" s="5"/>
      <c r="AL284" s="9"/>
      <c r="AM284" s="32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</row>
    <row r="285" spans="2:148" ht="15.75">
      <c r="B285" s="13"/>
      <c r="C285" s="31"/>
      <c r="D285" s="32"/>
      <c r="E285" s="32">
        <v>122352</v>
      </c>
      <c r="G285" s="13" t="s">
        <v>2499</v>
      </c>
      <c r="H285" s="13" t="s">
        <v>1940</v>
      </c>
      <c r="I285" s="13" t="s">
        <v>2498</v>
      </c>
      <c r="L285" s="13" t="s">
        <v>2547</v>
      </c>
      <c r="M285" s="31">
        <v>78753</v>
      </c>
      <c r="N285" s="40">
        <v>174</v>
      </c>
      <c r="O285" s="51">
        <v>7.25</v>
      </c>
      <c r="P285" s="30">
        <v>36586</v>
      </c>
      <c r="Q285" s="30">
        <v>36763</v>
      </c>
      <c r="R285" s="30"/>
      <c r="S285" s="31" t="s">
        <v>1938</v>
      </c>
      <c r="T285" s="31" t="s">
        <v>1939</v>
      </c>
      <c r="U285" s="31" t="s">
        <v>3302</v>
      </c>
      <c r="W285" s="31" t="s">
        <v>4231</v>
      </c>
      <c r="AE285" s="9"/>
      <c r="AF285" s="9"/>
      <c r="AG285" s="6"/>
      <c r="AH285" s="9"/>
      <c r="AI285" s="5"/>
      <c r="AL285" s="9"/>
      <c r="AM285" s="32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</row>
    <row r="286" spans="2:148" ht="15.75">
      <c r="B286" s="13"/>
      <c r="C286" s="31"/>
      <c r="D286" s="32"/>
      <c r="E286" s="32">
        <v>10120305</v>
      </c>
      <c r="G286" s="13" t="s">
        <v>606</v>
      </c>
      <c r="H286" s="13" t="s">
        <v>607</v>
      </c>
      <c r="I286" s="13" t="s">
        <v>608</v>
      </c>
      <c r="J286" s="31">
        <v>3292778</v>
      </c>
      <c r="M286" s="31">
        <v>78748</v>
      </c>
      <c r="N286" s="52">
        <v>405</v>
      </c>
      <c r="O286" s="51">
        <v>23.97</v>
      </c>
      <c r="P286" s="57">
        <v>39507</v>
      </c>
      <c r="Q286" s="13"/>
      <c r="R286" s="31" t="s">
        <v>4073</v>
      </c>
      <c r="S286" s="92" t="s">
        <v>3357</v>
      </c>
      <c r="T286" s="31" t="s">
        <v>3358</v>
      </c>
      <c r="U286" s="31" t="s">
        <v>554</v>
      </c>
      <c r="W286" s="31" t="s">
        <v>3886</v>
      </c>
      <c r="AE286" s="9"/>
      <c r="AF286" s="9"/>
      <c r="AG286" s="6"/>
      <c r="AH286" s="9"/>
      <c r="AI286" s="5"/>
      <c r="AL286" s="9"/>
      <c r="AM286" s="32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</row>
    <row r="287" spans="2:148" ht="15.75">
      <c r="B287" s="13"/>
      <c r="C287" s="31"/>
      <c r="D287" s="32"/>
      <c r="E287" s="56" t="s">
        <v>2509</v>
      </c>
      <c r="G287" s="13" t="s">
        <v>3645</v>
      </c>
      <c r="H287" s="54" t="s">
        <v>2510</v>
      </c>
      <c r="I287" s="54" t="s">
        <v>692</v>
      </c>
      <c r="J287" s="31">
        <v>3292778</v>
      </c>
      <c r="K287" s="91"/>
      <c r="L287" s="54" t="s">
        <v>692</v>
      </c>
      <c r="M287" s="91">
        <v>78748</v>
      </c>
      <c r="N287" s="31">
        <v>376</v>
      </c>
      <c r="O287" s="98">
        <v>23.968</v>
      </c>
      <c r="P287" s="57">
        <v>39141</v>
      </c>
      <c r="Q287" s="13"/>
      <c r="R287" s="92" t="s">
        <v>1600</v>
      </c>
      <c r="S287" s="92" t="s">
        <v>4376</v>
      </c>
      <c r="T287" s="31" t="s">
        <v>4377</v>
      </c>
      <c r="U287" s="31" t="s">
        <v>554</v>
      </c>
      <c r="W287" s="92" t="s">
        <v>2259</v>
      </c>
      <c r="AE287" s="9"/>
      <c r="AF287" s="9"/>
      <c r="AG287" s="6"/>
      <c r="AH287" s="9"/>
      <c r="AI287" s="5"/>
      <c r="AL287" s="9"/>
      <c r="AM287" s="32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</row>
    <row r="288" spans="2:148" ht="15.75">
      <c r="B288" s="13"/>
      <c r="C288" s="31"/>
      <c r="D288" s="32"/>
      <c r="E288" s="124">
        <v>10482713</v>
      </c>
      <c r="F288" s="13"/>
      <c r="G288" s="125" t="s">
        <v>2631</v>
      </c>
      <c r="H288" s="125" t="s">
        <v>785</v>
      </c>
      <c r="I288" s="125" t="s">
        <v>2630</v>
      </c>
      <c r="J288" s="126">
        <v>3292778</v>
      </c>
      <c r="K288" s="125"/>
      <c r="L288" s="125"/>
      <c r="M288" s="126" t="s">
        <v>546</v>
      </c>
      <c r="N288" s="31">
        <v>296</v>
      </c>
      <c r="O288" s="129">
        <v>23.97</v>
      </c>
      <c r="P288" s="127">
        <v>40415</v>
      </c>
      <c r="Q288" s="57">
        <v>40644</v>
      </c>
      <c r="R288" s="31" t="s">
        <v>4073</v>
      </c>
      <c r="S288" s="126" t="s">
        <v>3063</v>
      </c>
      <c r="T288" s="126" t="s">
        <v>3062</v>
      </c>
      <c r="U288" s="31" t="s">
        <v>3302</v>
      </c>
      <c r="W288" s="31" t="s">
        <v>3842</v>
      </c>
      <c r="AE288" s="9"/>
      <c r="AF288" s="9"/>
      <c r="AG288" s="6"/>
      <c r="AH288" s="9"/>
      <c r="AI288" s="5"/>
      <c r="AL288" s="9"/>
      <c r="AM288" s="32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</row>
    <row r="289" spans="2:148" ht="15.75">
      <c r="B289" s="13"/>
      <c r="C289" s="31"/>
      <c r="D289" s="32"/>
      <c r="E289" s="58">
        <v>292781</v>
      </c>
      <c r="G289" s="54" t="s">
        <v>1</v>
      </c>
      <c r="H289" s="54" t="s">
        <v>1944</v>
      </c>
      <c r="I289" s="55" t="s">
        <v>39</v>
      </c>
      <c r="J289" s="31">
        <v>3207419</v>
      </c>
      <c r="K289" s="91"/>
      <c r="L289" s="13" t="s">
        <v>2070</v>
      </c>
      <c r="M289" s="31">
        <v>78652</v>
      </c>
      <c r="N289" s="91">
        <v>300</v>
      </c>
      <c r="O289" s="98">
        <v>56.495</v>
      </c>
      <c r="P289" s="57">
        <v>38792</v>
      </c>
      <c r="Q289" s="57">
        <v>39006</v>
      </c>
      <c r="R289" s="31" t="s">
        <v>1600</v>
      </c>
      <c r="S289" s="31" t="s">
        <v>2002</v>
      </c>
      <c r="T289" s="31" t="s">
        <v>2003</v>
      </c>
      <c r="U289" s="31" t="s">
        <v>3302</v>
      </c>
      <c r="W289" s="31" t="s">
        <v>1948</v>
      </c>
      <c r="AE289" s="9"/>
      <c r="AF289" s="9"/>
      <c r="AG289" s="6"/>
      <c r="AH289" s="9"/>
      <c r="AI289" s="5"/>
      <c r="AL289" s="9"/>
      <c r="AM289" s="32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</row>
    <row r="290" spans="2:148" ht="15.75">
      <c r="B290" s="13"/>
      <c r="C290" s="31"/>
      <c r="D290" s="32"/>
      <c r="E290" s="124">
        <v>11417425</v>
      </c>
      <c r="F290" s="13"/>
      <c r="G290" s="125" t="s">
        <v>5484</v>
      </c>
      <c r="H290" s="125" t="s">
        <v>5485</v>
      </c>
      <c r="I290" s="125" t="s">
        <v>5483</v>
      </c>
      <c r="J290" s="126">
        <v>108733</v>
      </c>
      <c r="K290" s="13"/>
      <c r="M290" s="126" t="s">
        <v>2217</v>
      </c>
      <c r="N290" s="126">
        <v>650</v>
      </c>
      <c r="O290" s="129">
        <v>28.4</v>
      </c>
      <c r="P290" s="127">
        <v>42264</v>
      </c>
      <c r="Q290" s="127">
        <v>42433</v>
      </c>
      <c r="R290" s="126" t="s">
        <v>5238</v>
      </c>
      <c r="S290" s="126" t="s">
        <v>5425</v>
      </c>
      <c r="T290" s="126" t="s">
        <v>5486</v>
      </c>
      <c r="U290" s="126" t="s">
        <v>906</v>
      </c>
      <c r="V290" s="126"/>
      <c r="W290" s="31" t="s">
        <v>5551</v>
      </c>
      <c r="AE290" s="9"/>
      <c r="AF290" s="9"/>
      <c r="AG290" s="6"/>
      <c r="AH290" s="9"/>
      <c r="AI290" s="5"/>
      <c r="AL290" s="9"/>
      <c r="AM290" s="32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</row>
    <row r="291" spans="2:148" ht="15.75">
      <c r="B291" s="13"/>
      <c r="C291" s="140"/>
      <c r="D291" s="32"/>
      <c r="E291" s="124">
        <v>11501877</v>
      </c>
      <c r="F291" s="13"/>
      <c r="G291" s="125" t="s">
        <v>5610</v>
      </c>
      <c r="H291" s="125" t="s">
        <v>5665</v>
      </c>
      <c r="I291" s="125" t="s">
        <v>5483</v>
      </c>
      <c r="J291" s="126">
        <v>108733</v>
      </c>
      <c r="K291" s="13"/>
      <c r="M291" s="126" t="s">
        <v>2217</v>
      </c>
      <c r="N291" s="31">
        <v>650</v>
      </c>
      <c r="O291" s="129">
        <v>28.4</v>
      </c>
      <c r="P291" s="127">
        <v>42446</v>
      </c>
      <c r="Q291" s="125"/>
      <c r="R291" s="31" t="s">
        <v>1871</v>
      </c>
      <c r="S291" s="31" t="s">
        <v>5425</v>
      </c>
      <c r="T291" s="126" t="s">
        <v>2222</v>
      </c>
      <c r="U291" s="126" t="s">
        <v>907</v>
      </c>
      <c r="V291" s="126"/>
      <c r="W291" s="31" t="s">
        <v>5675</v>
      </c>
      <c r="AE291" s="9"/>
      <c r="AF291" s="9"/>
      <c r="AG291" s="6"/>
      <c r="AH291" s="9"/>
      <c r="AI291" s="5"/>
      <c r="AL291" s="9"/>
      <c r="AM291" s="32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</row>
    <row r="292" spans="2:148" ht="15.75">
      <c r="B292" s="13"/>
      <c r="C292" s="140"/>
      <c r="D292" s="32"/>
      <c r="E292" s="32">
        <v>10082990</v>
      </c>
      <c r="G292" s="13" t="s">
        <v>2763</v>
      </c>
      <c r="H292" s="13" t="s">
        <v>3971</v>
      </c>
      <c r="I292" s="13" t="s">
        <v>2764</v>
      </c>
      <c r="J292" s="31">
        <v>3324875</v>
      </c>
      <c r="L292" s="57"/>
      <c r="M292" s="31" t="s">
        <v>1387</v>
      </c>
      <c r="N292" s="31">
        <v>6</v>
      </c>
      <c r="O292" s="51">
        <v>1.4</v>
      </c>
      <c r="P292" s="57">
        <v>39374</v>
      </c>
      <c r="Q292" s="57">
        <v>39625</v>
      </c>
      <c r="R292" s="92" t="s">
        <v>4325</v>
      </c>
      <c r="S292" s="92" t="s">
        <v>1523</v>
      </c>
      <c r="T292" s="31" t="s">
        <v>3970</v>
      </c>
      <c r="U292" s="92" t="s">
        <v>906</v>
      </c>
      <c r="V292" s="92"/>
      <c r="W292" s="31" t="s">
        <v>2291</v>
      </c>
      <c r="AE292" s="9"/>
      <c r="AF292" s="9"/>
      <c r="AG292" s="6"/>
      <c r="AH292" s="9"/>
      <c r="AI292" s="5"/>
      <c r="AL292" s="9"/>
      <c r="AM292" s="32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</row>
    <row r="293" spans="2:148" ht="15.75">
      <c r="B293" s="13"/>
      <c r="C293" s="31"/>
      <c r="D293" s="32"/>
      <c r="E293" s="56" t="s">
        <v>1544</v>
      </c>
      <c r="G293" s="54" t="s">
        <v>3404</v>
      </c>
      <c r="H293" s="55" t="s">
        <v>239</v>
      </c>
      <c r="I293" s="54" t="s">
        <v>11</v>
      </c>
      <c r="J293" s="91"/>
      <c r="K293" s="91"/>
      <c r="L293" s="54" t="s">
        <v>11</v>
      </c>
      <c r="M293" s="91">
        <v>78732</v>
      </c>
      <c r="N293" s="91">
        <v>6</v>
      </c>
      <c r="O293" s="98">
        <v>1.35</v>
      </c>
      <c r="P293" s="57">
        <v>38848</v>
      </c>
      <c r="Q293" s="54"/>
      <c r="R293" s="92" t="s">
        <v>4325</v>
      </c>
      <c r="S293" s="92" t="s">
        <v>622</v>
      </c>
      <c r="T293" s="92" t="s">
        <v>623</v>
      </c>
      <c r="U293" s="92" t="s">
        <v>554</v>
      </c>
      <c r="V293" s="92"/>
      <c r="W293" s="31" t="s">
        <v>1814</v>
      </c>
      <c r="AE293" s="9"/>
      <c r="AF293" s="9"/>
      <c r="AG293" s="6"/>
      <c r="AH293" s="9"/>
      <c r="AI293" s="5"/>
      <c r="AL293" s="9"/>
      <c r="AM293" s="32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</row>
    <row r="294" spans="2:148" ht="15.75">
      <c r="B294" s="13"/>
      <c r="C294" s="31"/>
      <c r="D294" s="32"/>
      <c r="E294" s="32" t="s">
        <v>3064</v>
      </c>
      <c r="G294" s="13" t="s">
        <v>2632</v>
      </c>
      <c r="H294" s="13" t="s">
        <v>1385</v>
      </c>
      <c r="I294" s="13" t="s">
        <v>1386</v>
      </c>
      <c r="J294" s="31">
        <v>3321944</v>
      </c>
      <c r="L294" s="34"/>
      <c r="M294" s="31" t="s">
        <v>1387</v>
      </c>
      <c r="N294" s="52">
        <v>85</v>
      </c>
      <c r="O294" s="98">
        <v>5.11</v>
      </c>
      <c r="P294" s="57">
        <v>39345</v>
      </c>
      <c r="Q294" s="57">
        <v>39665</v>
      </c>
      <c r="R294" s="92" t="s">
        <v>2294</v>
      </c>
      <c r="S294" s="92" t="s">
        <v>2519</v>
      </c>
      <c r="T294" s="31" t="s">
        <v>2520</v>
      </c>
      <c r="U294" s="31" t="s">
        <v>906</v>
      </c>
      <c r="W294" s="92" t="s">
        <v>4069</v>
      </c>
      <c r="AE294" s="9"/>
      <c r="AF294" s="9"/>
      <c r="AG294" s="6"/>
      <c r="AH294" s="9"/>
      <c r="AI294" s="5"/>
      <c r="AL294" s="9"/>
      <c r="AM294" s="32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</row>
    <row r="295" spans="2:148" ht="15.75">
      <c r="B295" s="13"/>
      <c r="C295" s="31"/>
      <c r="D295" s="32"/>
      <c r="E295" s="61">
        <v>109666</v>
      </c>
      <c r="G295" s="13" t="s">
        <v>354</v>
      </c>
      <c r="H295" s="13" t="s">
        <v>155</v>
      </c>
      <c r="I295" s="13" t="s">
        <v>355</v>
      </c>
      <c r="L295" s="13" t="s">
        <v>2548</v>
      </c>
      <c r="M295" s="31">
        <v>78734</v>
      </c>
      <c r="N295" s="40">
        <v>190</v>
      </c>
      <c r="O295" s="51">
        <v>16.9</v>
      </c>
      <c r="P295" s="30">
        <v>36460</v>
      </c>
      <c r="Q295" s="30">
        <v>36714</v>
      </c>
      <c r="R295" s="30"/>
      <c r="S295" s="31" t="s">
        <v>356</v>
      </c>
      <c r="T295" s="31" t="s">
        <v>357</v>
      </c>
      <c r="U295" s="31" t="s">
        <v>3302</v>
      </c>
      <c r="W295" s="31" t="s">
        <v>2815</v>
      </c>
      <c r="AE295" s="9"/>
      <c r="AF295" s="9"/>
      <c r="AG295" s="6"/>
      <c r="AH295" s="9"/>
      <c r="AI295" s="5"/>
      <c r="AL295" s="9"/>
      <c r="AM295" s="32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</row>
    <row r="296" spans="2:148" ht="15.75">
      <c r="B296" s="13"/>
      <c r="C296" s="31"/>
      <c r="D296" s="32"/>
      <c r="E296" s="124">
        <v>10175200</v>
      </c>
      <c r="F296" s="13"/>
      <c r="G296" s="125" t="s">
        <v>2186</v>
      </c>
      <c r="H296" s="125" t="s">
        <v>2617</v>
      </c>
      <c r="I296" s="125" t="s">
        <v>60</v>
      </c>
      <c r="J296" s="126">
        <v>584168</v>
      </c>
      <c r="K296" s="13"/>
      <c r="M296" s="126" t="s">
        <v>2187</v>
      </c>
      <c r="N296" s="31">
        <v>50</v>
      </c>
      <c r="O296" s="129">
        <v>29.1</v>
      </c>
      <c r="P296" s="127">
        <v>39654</v>
      </c>
      <c r="Q296" s="13"/>
      <c r="R296" s="126" t="s">
        <v>2616</v>
      </c>
      <c r="S296" s="126" t="s">
        <v>2611</v>
      </c>
      <c r="T296" s="126" t="s">
        <v>3362</v>
      </c>
      <c r="U296" s="126" t="s">
        <v>554</v>
      </c>
      <c r="V296" s="126"/>
      <c r="W296" s="31" t="s">
        <v>187</v>
      </c>
      <c r="AE296" s="9"/>
      <c r="AF296" s="9"/>
      <c r="AG296" s="6"/>
      <c r="AH296" s="9"/>
      <c r="AI296" s="5"/>
      <c r="AL296" s="9"/>
      <c r="AM296" s="32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</row>
    <row r="297" spans="2:148" ht="15.75">
      <c r="B297" s="13"/>
      <c r="C297" s="31"/>
      <c r="D297" s="32"/>
      <c r="E297" s="58">
        <v>280399</v>
      </c>
      <c r="G297" s="54" t="s">
        <v>3285</v>
      </c>
      <c r="H297" s="54" t="s">
        <v>1730</v>
      </c>
      <c r="I297" s="54" t="s">
        <v>1731</v>
      </c>
      <c r="J297" s="91">
        <v>3185244</v>
      </c>
      <c r="K297" s="91"/>
      <c r="L297" s="55" t="s">
        <v>1955</v>
      </c>
      <c r="M297" s="31">
        <v>78701</v>
      </c>
      <c r="N297" s="40">
        <v>432</v>
      </c>
      <c r="O297" s="98">
        <v>1.29</v>
      </c>
      <c r="P297" s="57">
        <v>38576</v>
      </c>
      <c r="Q297" s="57">
        <v>38789</v>
      </c>
      <c r="R297" s="31" t="s">
        <v>1149</v>
      </c>
      <c r="S297" s="31" t="s">
        <v>3399</v>
      </c>
      <c r="T297" s="31" t="s">
        <v>3400</v>
      </c>
      <c r="U297" s="31" t="s">
        <v>3302</v>
      </c>
      <c r="W297" s="31" t="s">
        <v>730</v>
      </c>
      <c r="AE297" s="9"/>
      <c r="AF297" s="9"/>
      <c r="AG297" s="6"/>
      <c r="AH297" s="9"/>
      <c r="AI297" s="5"/>
      <c r="AL297" s="9"/>
      <c r="AM297" s="32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</row>
    <row r="298" spans="2:148" ht="15.75">
      <c r="B298" s="13"/>
      <c r="C298" s="31"/>
      <c r="D298" s="32"/>
      <c r="E298" s="124">
        <v>11030837</v>
      </c>
      <c r="F298" s="13"/>
      <c r="G298" s="125" t="s">
        <v>4811</v>
      </c>
      <c r="H298" s="125" t="s">
        <v>4858</v>
      </c>
      <c r="I298" s="125" t="s">
        <v>4810</v>
      </c>
      <c r="J298" s="126">
        <v>632900</v>
      </c>
      <c r="K298" s="125"/>
      <c r="M298" s="126" t="s">
        <v>532</v>
      </c>
      <c r="N298" s="31">
        <v>12</v>
      </c>
      <c r="O298" s="129">
        <v>0.388</v>
      </c>
      <c r="P298" s="127">
        <v>41558</v>
      </c>
      <c r="Q298" s="127">
        <v>41845</v>
      </c>
      <c r="R298" s="126" t="s">
        <v>4785</v>
      </c>
      <c r="S298" s="126" t="s">
        <v>4788</v>
      </c>
      <c r="T298" s="126" t="s">
        <v>4674</v>
      </c>
      <c r="U298" s="126" t="s">
        <v>3302</v>
      </c>
      <c r="V298" s="126"/>
      <c r="W298" s="31" t="s">
        <v>4907</v>
      </c>
      <c r="AE298" s="9"/>
      <c r="AF298" s="9"/>
      <c r="AG298" s="6"/>
      <c r="AH298" s="9"/>
      <c r="AI298" s="5"/>
      <c r="AL298" s="9"/>
      <c r="AM298" s="32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</row>
    <row r="299" spans="2:148" ht="15.75">
      <c r="B299" s="13"/>
      <c r="C299" s="31"/>
      <c r="D299" s="32"/>
      <c r="E299" s="124">
        <v>11468907</v>
      </c>
      <c r="F299" s="13"/>
      <c r="G299" s="125" t="s">
        <v>5562</v>
      </c>
      <c r="H299" s="13" t="s">
        <v>5575</v>
      </c>
      <c r="I299" s="125" t="s">
        <v>5561</v>
      </c>
      <c r="J299" s="126">
        <v>3123236</v>
      </c>
      <c r="K299" s="13"/>
      <c r="M299" s="126" t="s">
        <v>539</v>
      </c>
      <c r="N299" s="31">
        <v>6</v>
      </c>
      <c r="O299" s="51">
        <v>0.5337</v>
      </c>
      <c r="P299" s="127">
        <v>42377</v>
      </c>
      <c r="Q299" s="127">
        <v>42769</v>
      </c>
      <c r="R299" s="126" t="s">
        <v>4460</v>
      </c>
      <c r="S299" s="126" t="s">
        <v>5576</v>
      </c>
      <c r="T299" s="126" t="s">
        <v>4427</v>
      </c>
      <c r="U299" s="126" t="s">
        <v>906</v>
      </c>
      <c r="V299" s="126"/>
      <c r="W299" s="31" t="s">
        <v>5675</v>
      </c>
      <c r="AE299" s="9"/>
      <c r="AF299" s="9"/>
      <c r="AG299" s="6"/>
      <c r="AH299" s="9"/>
      <c r="AI299" s="5"/>
      <c r="AL299" s="9"/>
      <c r="AM299" s="32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</row>
    <row r="300" spans="2:148" ht="15.75">
      <c r="B300" s="13"/>
      <c r="C300" s="46"/>
      <c r="D300" s="32"/>
      <c r="E300" s="152">
        <v>11151492</v>
      </c>
      <c r="F300" s="153"/>
      <c r="G300" s="154" t="s">
        <v>4999</v>
      </c>
      <c r="H300" s="154" t="s">
        <v>5062</v>
      </c>
      <c r="I300" s="154" t="s">
        <v>4998</v>
      </c>
      <c r="J300" s="155">
        <v>253063</v>
      </c>
      <c r="K300" s="153"/>
      <c r="L300" s="153"/>
      <c r="M300" s="155" t="s">
        <v>534</v>
      </c>
      <c r="N300" s="156">
        <v>9</v>
      </c>
      <c r="O300" s="159">
        <v>0.381</v>
      </c>
      <c r="P300" s="157">
        <v>41779</v>
      </c>
      <c r="Q300" s="157">
        <v>42075</v>
      </c>
      <c r="R300" s="155" t="s">
        <v>1871</v>
      </c>
      <c r="S300" s="155" t="s">
        <v>779</v>
      </c>
      <c r="T300" s="155" t="s">
        <v>2229</v>
      </c>
      <c r="U300" s="156" t="s">
        <v>906</v>
      </c>
      <c r="V300" s="156"/>
      <c r="W300" s="156" t="s">
        <v>5078</v>
      </c>
      <c r="AE300" s="9"/>
      <c r="AF300" s="9"/>
      <c r="AG300" s="6"/>
      <c r="AH300" s="9"/>
      <c r="AI300" s="5"/>
      <c r="AL300" s="9"/>
      <c r="AM300" s="32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</row>
    <row r="301" spans="2:148" ht="15.75">
      <c r="B301" s="13"/>
      <c r="C301" s="31"/>
      <c r="D301" s="32"/>
      <c r="E301" s="124">
        <v>11169396</v>
      </c>
      <c r="F301" s="13"/>
      <c r="G301" s="125" t="s">
        <v>4997</v>
      </c>
      <c r="H301" s="125" t="s">
        <v>5068</v>
      </c>
      <c r="I301" s="125" t="s">
        <v>4996</v>
      </c>
      <c r="J301" s="126">
        <v>402722</v>
      </c>
      <c r="K301" s="13"/>
      <c r="M301" s="126" t="s">
        <v>534</v>
      </c>
      <c r="N301" s="31">
        <v>19</v>
      </c>
      <c r="O301" s="129">
        <v>0.3</v>
      </c>
      <c r="P301" s="127">
        <v>41813</v>
      </c>
      <c r="Q301" s="127">
        <v>42192</v>
      </c>
      <c r="R301" s="31" t="s">
        <v>4073</v>
      </c>
      <c r="S301" s="126" t="s">
        <v>5069</v>
      </c>
      <c r="T301" s="126" t="s">
        <v>4674</v>
      </c>
      <c r="U301" s="126" t="s">
        <v>177</v>
      </c>
      <c r="V301" s="126"/>
      <c r="W301" s="31" t="s">
        <v>5078</v>
      </c>
      <c r="AE301" s="9"/>
      <c r="AF301" s="9"/>
      <c r="AG301" s="6"/>
      <c r="AH301" s="9"/>
      <c r="AI301" s="5"/>
      <c r="AL301" s="9"/>
      <c r="AM301" s="32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</row>
    <row r="302" spans="2:148" ht="15.75">
      <c r="B302" s="13"/>
      <c r="C302" s="31"/>
      <c r="D302" s="32"/>
      <c r="E302" s="152">
        <v>11063673</v>
      </c>
      <c r="F302" s="153"/>
      <c r="G302" s="154" t="s">
        <v>4843</v>
      </c>
      <c r="H302" s="154" t="s">
        <v>4884</v>
      </c>
      <c r="I302" s="154" t="s">
        <v>4842</v>
      </c>
      <c r="J302" s="155">
        <v>457784</v>
      </c>
      <c r="K302" s="154"/>
      <c r="L302" s="153"/>
      <c r="M302" s="155" t="s">
        <v>539</v>
      </c>
      <c r="N302" s="156">
        <v>7</v>
      </c>
      <c r="O302" s="159">
        <v>0.29</v>
      </c>
      <c r="P302" s="157">
        <v>41621</v>
      </c>
      <c r="Q302" s="157">
        <v>42058</v>
      </c>
      <c r="R302" s="155" t="s">
        <v>4460</v>
      </c>
      <c r="S302" s="155" t="s">
        <v>4886</v>
      </c>
      <c r="T302" s="155" t="s">
        <v>4885</v>
      </c>
      <c r="U302" s="156" t="s">
        <v>906</v>
      </c>
      <c r="V302" s="156"/>
      <c r="W302" s="156" t="s">
        <v>4907</v>
      </c>
      <c r="AE302" s="9"/>
      <c r="AF302" s="9"/>
      <c r="AG302" s="6"/>
      <c r="AH302" s="9"/>
      <c r="AI302" s="5"/>
      <c r="AL302" s="9"/>
      <c r="AM302" s="32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</row>
    <row r="303" spans="2:148" ht="15.75">
      <c r="B303" s="13"/>
      <c r="C303" s="31"/>
      <c r="D303" s="32"/>
      <c r="E303" s="124" t="s">
        <v>5243</v>
      </c>
      <c r="F303" s="13"/>
      <c r="G303" s="125" t="s">
        <v>5207</v>
      </c>
      <c r="H303" s="125" t="s">
        <v>5244</v>
      </c>
      <c r="I303" s="125" t="s">
        <v>4838</v>
      </c>
      <c r="J303" s="126">
        <v>218918</v>
      </c>
      <c r="K303" s="125"/>
      <c r="M303" s="126" t="s">
        <v>539</v>
      </c>
      <c r="N303" s="31">
        <v>34</v>
      </c>
      <c r="O303" s="129">
        <v>1.26</v>
      </c>
      <c r="P303" s="127">
        <v>41605</v>
      </c>
      <c r="Q303" s="119"/>
      <c r="R303" s="126" t="s">
        <v>4785</v>
      </c>
      <c r="S303" s="126" t="s">
        <v>4880</v>
      </c>
      <c r="T303" s="126" t="s">
        <v>4881</v>
      </c>
      <c r="U303" s="92" t="s">
        <v>554</v>
      </c>
      <c r="V303" s="92"/>
      <c r="W303" s="31" t="s">
        <v>4907</v>
      </c>
      <c r="AE303" s="9"/>
      <c r="AF303" s="9"/>
      <c r="AG303" s="6"/>
      <c r="AH303" s="9"/>
      <c r="AI303" s="5"/>
      <c r="AL303" s="9"/>
      <c r="AM303" s="32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</row>
    <row r="304" spans="2:148" ht="15.75">
      <c r="B304" s="13"/>
      <c r="C304" s="31"/>
      <c r="D304" s="32"/>
      <c r="E304" s="67">
        <v>242290</v>
      </c>
      <c r="G304" s="67" t="s">
        <v>2716</v>
      </c>
      <c r="H304" s="66" t="s">
        <v>2267</v>
      </c>
      <c r="I304" s="13" t="s">
        <v>2268</v>
      </c>
      <c r="L304" s="66" t="s">
        <v>2717</v>
      </c>
      <c r="M304" s="31">
        <v>78705</v>
      </c>
      <c r="N304" s="31">
        <v>88</v>
      </c>
      <c r="O304" s="51">
        <v>1.05</v>
      </c>
      <c r="P304" s="68">
        <v>38252</v>
      </c>
      <c r="Q304" s="68">
        <v>38421</v>
      </c>
      <c r="R304" s="31" t="s">
        <v>2012</v>
      </c>
      <c r="S304" s="31" t="s">
        <v>2013</v>
      </c>
      <c r="T304" s="31" t="s">
        <v>2579</v>
      </c>
      <c r="U304" s="31" t="s">
        <v>3302</v>
      </c>
      <c r="W304" s="31" t="s">
        <v>3988</v>
      </c>
      <c r="AE304" s="9"/>
      <c r="AF304" s="9"/>
      <c r="AG304" s="6"/>
      <c r="AH304" s="9"/>
      <c r="AI304" s="5"/>
      <c r="AL304" s="9"/>
      <c r="AM304" s="32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</row>
    <row r="305" spans="2:148" ht="15.75">
      <c r="B305" s="13"/>
      <c r="C305" s="31"/>
      <c r="D305" s="32"/>
      <c r="E305" s="67">
        <v>242410</v>
      </c>
      <c r="G305" s="67" t="s">
        <v>2718</v>
      </c>
      <c r="H305" s="66" t="s">
        <v>2271</v>
      </c>
      <c r="I305" s="13" t="s">
        <v>2269</v>
      </c>
      <c r="L305" s="66" t="s">
        <v>2719</v>
      </c>
      <c r="M305" s="31">
        <v>78705</v>
      </c>
      <c r="N305" s="31">
        <v>64</v>
      </c>
      <c r="O305" s="51">
        <v>0.67</v>
      </c>
      <c r="P305" s="68">
        <v>38253</v>
      </c>
      <c r="Q305" s="68">
        <v>38356</v>
      </c>
      <c r="R305" s="31" t="s">
        <v>2012</v>
      </c>
      <c r="S305" s="31" t="s">
        <v>2013</v>
      </c>
      <c r="T305" s="31" t="s">
        <v>2579</v>
      </c>
      <c r="U305" s="31" t="s">
        <v>3302</v>
      </c>
      <c r="W305" s="31" t="s">
        <v>3988</v>
      </c>
      <c r="AE305" s="9"/>
      <c r="AF305" s="9"/>
      <c r="AG305" s="6"/>
      <c r="AH305" s="9"/>
      <c r="AI305" s="5"/>
      <c r="AL305" s="9"/>
      <c r="AM305" s="32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</row>
    <row r="306" spans="2:148" ht="15.75">
      <c r="B306" s="13"/>
      <c r="C306" s="31"/>
      <c r="D306" s="32"/>
      <c r="E306" s="124">
        <v>11255292</v>
      </c>
      <c r="F306" s="13"/>
      <c r="G306" s="125" t="s">
        <v>5213</v>
      </c>
      <c r="H306" s="125" t="s">
        <v>5211</v>
      </c>
      <c r="I306" s="125" t="s">
        <v>5212</v>
      </c>
      <c r="J306" s="126">
        <v>156468</v>
      </c>
      <c r="K306" s="13"/>
      <c r="M306" s="126" t="s">
        <v>3920</v>
      </c>
      <c r="N306" s="31">
        <v>65</v>
      </c>
      <c r="O306" s="129">
        <v>9.07</v>
      </c>
      <c r="P306" s="127">
        <v>41968</v>
      </c>
      <c r="Q306" s="127">
        <v>42237</v>
      </c>
      <c r="R306" s="126" t="s">
        <v>5238</v>
      </c>
      <c r="S306" s="126" t="s">
        <v>5250</v>
      </c>
      <c r="T306" s="126" t="s">
        <v>5249</v>
      </c>
      <c r="U306" s="126" t="s">
        <v>906</v>
      </c>
      <c r="V306" s="126"/>
      <c r="W306" s="31" t="s">
        <v>5261</v>
      </c>
      <c r="AE306" s="9"/>
      <c r="AF306" s="9"/>
      <c r="AG306" s="6"/>
      <c r="AH306" s="9"/>
      <c r="AI306" s="5"/>
      <c r="AL306" s="9"/>
      <c r="AM306" s="32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</row>
    <row r="307" spans="2:148" ht="15.75">
      <c r="B307" s="13"/>
      <c r="C307" s="31"/>
      <c r="D307" s="32"/>
      <c r="E307" s="124">
        <v>11115917</v>
      </c>
      <c r="F307" s="13"/>
      <c r="G307" s="125" t="s">
        <v>5021</v>
      </c>
      <c r="H307" s="125" t="s">
        <v>5047</v>
      </c>
      <c r="I307" s="125" t="s">
        <v>1618</v>
      </c>
      <c r="J307" s="126">
        <v>791648</v>
      </c>
      <c r="K307" s="13"/>
      <c r="M307" s="126" t="s">
        <v>3920</v>
      </c>
      <c r="N307" s="31">
        <v>41</v>
      </c>
      <c r="O307" s="129">
        <v>3.825</v>
      </c>
      <c r="P307" s="127">
        <v>41732</v>
      </c>
      <c r="Q307" s="127">
        <v>41968</v>
      </c>
      <c r="R307" s="31" t="s">
        <v>4073</v>
      </c>
      <c r="S307" s="126" t="s">
        <v>5046</v>
      </c>
      <c r="T307" s="126" t="s">
        <v>5045</v>
      </c>
      <c r="U307" s="92" t="s">
        <v>906</v>
      </c>
      <c r="V307" s="92"/>
      <c r="W307" s="31" t="s">
        <v>5078</v>
      </c>
      <c r="AE307" s="9"/>
      <c r="AF307" s="9"/>
      <c r="AG307" s="6"/>
      <c r="AH307" s="9"/>
      <c r="AI307" s="5"/>
      <c r="AL307" s="9"/>
      <c r="AM307" s="32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</row>
    <row r="308" spans="2:148" ht="15.75">
      <c r="B308" s="13"/>
      <c r="C308" s="31"/>
      <c r="D308" s="32"/>
      <c r="E308" s="124">
        <v>10218928</v>
      </c>
      <c r="F308" s="13"/>
      <c r="G308" s="125" t="s">
        <v>2684</v>
      </c>
      <c r="H308" s="125" t="s">
        <v>2167</v>
      </c>
      <c r="I308" s="125" t="s">
        <v>2168</v>
      </c>
      <c r="J308" s="126">
        <v>1104868</v>
      </c>
      <c r="K308" s="125"/>
      <c r="M308" s="126" t="s">
        <v>3707</v>
      </c>
      <c r="N308" s="31">
        <v>86</v>
      </c>
      <c r="O308" s="129">
        <v>1.412</v>
      </c>
      <c r="P308" s="127">
        <v>39791</v>
      </c>
      <c r="Q308" s="13"/>
      <c r="R308" s="126" t="s">
        <v>1028</v>
      </c>
      <c r="S308" s="126" t="s">
        <v>4141</v>
      </c>
      <c r="T308" s="126" t="s">
        <v>4142</v>
      </c>
      <c r="U308" s="126" t="s">
        <v>554</v>
      </c>
      <c r="V308" s="126"/>
      <c r="W308" s="31" t="s">
        <v>2255</v>
      </c>
      <c r="AE308" s="9"/>
      <c r="AF308" s="9"/>
      <c r="AG308" s="6"/>
      <c r="AH308" s="9"/>
      <c r="AI308" s="5"/>
      <c r="AL308" s="9"/>
      <c r="AM308" s="32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</row>
    <row r="309" spans="2:148" ht="15.75">
      <c r="B309" s="13"/>
      <c r="C309" s="31"/>
      <c r="D309" s="32"/>
      <c r="E309" s="124">
        <v>11283457</v>
      </c>
      <c r="F309" s="13"/>
      <c r="G309" s="125" t="s">
        <v>5265</v>
      </c>
      <c r="H309" s="125" t="s">
        <v>5267</v>
      </c>
      <c r="I309" s="125" t="s">
        <v>5266</v>
      </c>
      <c r="J309" s="125">
        <v>5120159</v>
      </c>
      <c r="K309" s="13"/>
      <c r="M309" s="126" t="s">
        <v>3707</v>
      </c>
      <c r="N309" s="31">
        <v>9</v>
      </c>
      <c r="O309" s="129">
        <v>1.412</v>
      </c>
      <c r="P309" s="192" t="s">
        <v>5319</v>
      </c>
      <c r="Q309" s="127">
        <v>42471</v>
      </c>
      <c r="R309" s="31" t="s">
        <v>4073</v>
      </c>
      <c r="S309" s="126" t="s">
        <v>5320</v>
      </c>
      <c r="T309" s="126" t="s">
        <v>4894</v>
      </c>
      <c r="U309" s="92" t="s">
        <v>906</v>
      </c>
      <c r="V309" s="92"/>
      <c r="W309" s="31" t="s">
        <v>5373</v>
      </c>
      <c r="AE309" s="9"/>
      <c r="AF309" s="9"/>
      <c r="AG309" s="6"/>
      <c r="AH309" s="9"/>
      <c r="AI309" s="5"/>
      <c r="AL309" s="9"/>
      <c r="AM309" s="32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</row>
    <row r="310" spans="2:148" ht="15.75">
      <c r="B310" s="13"/>
      <c r="C310" s="31"/>
      <c r="D310" s="32"/>
      <c r="E310" s="152">
        <v>10670193</v>
      </c>
      <c r="F310" s="153"/>
      <c r="G310" s="154" t="s">
        <v>1154</v>
      </c>
      <c r="H310" s="154" t="s">
        <v>1152</v>
      </c>
      <c r="I310" s="154" t="s">
        <v>1155</v>
      </c>
      <c r="J310" s="155">
        <v>241487</v>
      </c>
      <c r="K310" s="154" t="s">
        <v>1153</v>
      </c>
      <c r="L310" s="154">
        <v>241487</v>
      </c>
      <c r="M310" s="155" t="s">
        <v>534</v>
      </c>
      <c r="N310" s="155">
        <v>256</v>
      </c>
      <c r="O310" s="159">
        <v>1.87</v>
      </c>
      <c r="P310" s="172">
        <v>40840</v>
      </c>
      <c r="Q310" s="172">
        <v>41045</v>
      </c>
      <c r="R310" s="156" t="s">
        <v>4325</v>
      </c>
      <c r="S310" s="155" t="s">
        <v>4451</v>
      </c>
      <c r="T310" s="155" t="s">
        <v>119</v>
      </c>
      <c r="U310" s="31" t="s">
        <v>3302</v>
      </c>
      <c r="W310" s="156" t="s">
        <v>656</v>
      </c>
      <c r="AE310" s="9"/>
      <c r="AF310" s="9"/>
      <c r="AG310" s="6"/>
      <c r="AH310" s="9"/>
      <c r="AI310" s="5"/>
      <c r="AL310" s="9"/>
      <c r="AM310" s="32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</row>
    <row r="311" spans="2:148" ht="15.75">
      <c r="B311" s="13"/>
      <c r="C311" s="31"/>
      <c r="D311" s="32"/>
      <c r="E311" s="152">
        <v>11155500</v>
      </c>
      <c r="F311" s="153"/>
      <c r="G311" s="154" t="s">
        <v>5020</v>
      </c>
      <c r="H311" s="154" t="s">
        <v>5063</v>
      </c>
      <c r="I311" s="154" t="s">
        <v>5019</v>
      </c>
      <c r="J311" s="155">
        <v>563924</v>
      </c>
      <c r="K311" s="153"/>
      <c r="L311" s="153"/>
      <c r="M311" s="155" t="s">
        <v>534</v>
      </c>
      <c r="N311" s="156">
        <v>5</v>
      </c>
      <c r="O311" s="159">
        <v>0.1722</v>
      </c>
      <c r="P311" s="157">
        <v>41788</v>
      </c>
      <c r="Q311" s="157">
        <v>42074</v>
      </c>
      <c r="R311" s="156" t="s">
        <v>4460</v>
      </c>
      <c r="S311" s="155" t="s">
        <v>779</v>
      </c>
      <c r="T311" s="155" t="s">
        <v>2229</v>
      </c>
      <c r="U311" s="156" t="s">
        <v>906</v>
      </c>
      <c r="V311" s="156"/>
      <c r="W311" s="156" t="s">
        <v>5078</v>
      </c>
      <c r="AE311" s="9"/>
      <c r="AF311" s="9"/>
      <c r="AG311" s="6"/>
      <c r="AH311" s="9"/>
      <c r="AI311" s="5"/>
      <c r="AL311" s="9"/>
      <c r="AM311" s="32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</row>
    <row r="312" spans="2:148" ht="15.75">
      <c r="B312" s="13"/>
      <c r="C312" s="31"/>
      <c r="D312" s="32"/>
      <c r="E312" s="58">
        <v>266718</v>
      </c>
      <c r="G312" s="54" t="s">
        <v>3286</v>
      </c>
      <c r="H312" s="54" t="s">
        <v>2149</v>
      </c>
      <c r="I312" s="54" t="s">
        <v>1229</v>
      </c>
      <c r="J312" s="91">
        <v>3168323</v>
      </c>
      <c r="K312" s="91"/>
      <c r="L312" s="54" t="s">
        <v>565</v>
      </c>
      <c r="M312" s="31">
        <v>78734</v>
      </c>
      <c r="N312" s="40">
        <v>15</v>
      </c>
      <c r="O312" s="98">
        <v>11.277000000000001</v>
      </c>
      <c r="P312" s="57">
        <v>38553</v>
      </c>
      <c r="Q312" s="57">
        <v>38755</v>
      </c>
      <c r="R312" s="31" t="s">
        <v>4073</v>
      </c>
      <c r="S312" s="31" t="s">
        <v>566</v>
      </c>
      <c r="T312" s="31" t="s">
        <v>1322</v>
      </c>
      <c r="U312" s="92" t="s">
        <v>906</v>
      </c>
      <c r="V312" s="92"/>
      <c r="W312" s="31" t="s">
        <v>730</v>
      </c>
      <c r="AE312" s="9"/>
      <c r="AF312" s="9"/>
      <c r="AG312" s="6"/>
      <c r="AH312" s="9"/>
      <c r="AI312" s="5"/>
      <c r="AL312" s="9"/>
      <c r="AM312" s="32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</row>
    <row r="313" spans="2:148" ht="15.75">
      <c r="B313" s="13"/>
      <c r="C313" s="31"/>
      <c r="D313" s="32"/>
      <c r="E313" s="124">
        <v>11027266</v>
      </c>
      <c r="F313" s="13"/>
      <c r="G313" s="125" t="s">
        <v>4797</v>
      </c>
      <c r="H313" s="125" t="s">
        <v>4798</v>
      </c>
      <c r="I313" s="125" t="s">
        <v>4806</v>
      </c>
      <c r="J313" s="126">
        <v>121260</v>
      </c>
      <c r="K313" s="125"/>
      <c r="M313" s="126" t="s">
        <v>562</v>
      </c>
      <c r="N313" s="31">
        <v>47</v>
      </c>
      <c r="O313" s="129">
        <v>7.875</v>
      </c>
      <c r="P313" s="127">
        <v>41550</v>
      </c>
      <c r="Q313" s="119"/>
      <c r="R313" s="126" t="s">
        <v>4460</v>
      </c>
      <c r="S313" s="126" t="s">
        <v>4796</v>
      </c>
      <c r="T313" s="126" t="s">
        <v>1859</v>
      </c>
      <c r="U313" s="31" t="s">
        <v>554</v>
      </c>
      <c r="W313" s="31" t="s">
        <v>4907</v>
      </c>
      <c r="AE313" s="9"/>
      <c r="AF313" s="9"/>
      <c r="AG313" s="6"/>
      <c r="AH313" s="9"/>
      <c r="AI313" s="5"/>
      <c r="AL313" s="9"/>
      <c r="AM313" s="32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</row>
    <row r="314" spans="2:148" ht="15.75">
      <c r="B314" s="13"/>
      <c r="C314" s="31"/>
      <c r="D314" s="32"/>
      <c r="E314" s="124">
        <v>11524409</v>
      </c>
      <c r="F314" s="13"/>
      <c r="G314" s="125" t="s">
        <v>5778</v>
      </c>
      <c r="H314" s="125" t="s">
        <v>5776</v>
      </c>
      <c r="I314" s="125" t="s">
        <v>5777</v>
      </c>
      <c r="J314" s="126">
        <v>916124</v>
      </c>
      <c r="K314" s="13"/>
      <c r="M314" s="126" t="s">
        <v>3629</v>
      </c>
      <c r="N314" s="31">
        <v>41</v>
      </c>
      <c r="O314" s="129">
        <v>8.72</v>
      </c>
      <c r="P314" s="127">
        <v>42489</v>
      </c>
      <c r="Q314" s="13"/>
      <c r="R314" s="31" t="s">
        <v>1028</v>
      </c>
      <c r="S314" s="126" t="s">
        <v>5813</v>
      </c>
      <c r="T314" s="126" t="s">
        <v>2224</v>
      </c>
      <c r="U314" s="126" t="s">
        <v>5504</v>
      </c>
      <c r="V314" s="126">
        <v>1</v>
      </c>
      <c r="W314" s="31" t="s">
        <v>5821</v>
      </c>
      <c r="AE314" s="9"/>
      <c r="AF314" s="9"/>
      <c r="AG314" s="6"/>
      <c r="AH314" s="9"/>
      <c r="AI314" s="5"/>
      <c r="AL314" s="9"/>
      <c r="AM314" s="32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</row>
    <row r="315" spans="2:148" ht="15.75">
      <c r="B315" s="13"/>
      <c r="C315" s="31"/>
      <c r="D315" s="32"/>
      <c r="E315" s="58">
        <v>284566</v>
      </c>
      <c r="G315" s="54" t="s">
        <v>4353</v>
      </c>
      <c r="H315" s="55" t="s">
        <v>3669</v>
      </c>
      <c r="I315" s="54" t="s">
        <v>4354</v>
      </c>
      <c r="J315" s="91"/>
      <c r="K315" s="91"/>
      <c r="L315" s="54" t="s">
        <v>4354</v>
      </c>
      <c r="M315" s="31">
        <v>78734</v>
      </c>
      <c r="N315" s="91">
        <v>35</v>
      </c>
      <c r="O315" s="98">
        <v>2.94</v>
      </c>
      <c r="P315" s="57">
        <v>38631</v>
      </c>
      <c r="Q315" s="57">
        <v>38862</v>
      </c>
      <c r="R315" s="31" t="s">
        <v>1149</v>
      </c>
      <c r="S315" s="31" t="s">
        <v>3666</v>
      </c>
      <c r="T315" s="31" t="s">
        <v>3667</v>
      </c>
      <c r="U315" s="31" t="s">
        <v>3302</v>
      </c>
      <c r="W315" s="31" t="s">
        <v>3598</v>
      </c>
      <c r="AE315" s="9"/>
      <c r="AF315" s="9"/>
      <c r="AG315" s="6"/>
      <c r="AH315" s="9"/>
      <c r="AI315" s="5"/>
      <c r="AL315" s="9"/>
      <c r="AM315" s="32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</row>
    <row r="316" spans="2:148" ht="15.75">
      <c r="B316" s="13"/>
      <c r="C316" s="31"/>
      <c r="D316" s="32"/>
      <c r="G316" s="13" t="s">
        <v>361</v>
      </c>
      <c r="H316" s="13" t="s">
        <v>362</v>
      </c>
      <c r="I316" s="13" t="s">
        <v>364</v>
      </c>
      <c r="L316" s="13" t="s">
        <v>2550</v>
      </c>
      <c r="M316" s="31">
        <v>78741</v>
      </c>
      <c r="N316" s="40">
        <v>252</v>
      </c>
      <c r="O316" s="51">
        <v>19.77</v>
      </c>
      <c r="P316" s="30">
        <v>34929</v>
      </c>
      <c r="Q316" s="30">
        <v>35069</v>
      </c>
      <c r="R316" s="30"/>
      <c r="S316" s="31" t="s">
        <v>365</v>
      </c>
      <c r="T316" s="31" t="s">
        <v>461</v>
      </c>
      <c r="U316" s="31" t="s">
        <v>3302</v>
      </c>
      <c r="W316" s="31" t="s">
        <v>3517</v>
      </c>
      <c r="AE316" s="9"/>
      <c r="AF316" s="9"/>
      <c r="AG316" s="6"/>
      <c r="AH316" s="9"/>
      <c r="AI316" s="5"/>
      <c r="AL316" s="9"/>
      <c r="AM316" s="32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</row>
    <row r="317" spans="2:148" ht="15.75">
      <c r="B317" s="13"/>
      <c r="C317" s="31"/>
      <c r="D317" s="32"/>
      <c r="E317" s="32">
        <v>112763</v>
      </c>
      <c r="G317" s="13" t="s">
        <v>2967</v>
      </c>
      <c r="H317" s="13" t="s">
        <v>629</v>
      </c>
      <c r="I317" s="13" t="s">
        <v>2968</v>
      </c>
      <c r="L317" s="13" t="s">
        <v>737</v>
      </c>
      <c r="M317" s="31">
        <v>78729</v>
      </c>
      <c r="N317" s="40">
        <v>60</v>
      </c>
      <c r="O317" s="51">
        <v>5.682</v>
      </c>
      <c r="P317" s="30">
        <v>36530</v>
      </c>
      <c r="Q317" s="30">
        <v>36691</v>
      </c>
      <c r="R317" s="30"/>
      <c r="S317" s="31" t="s">
        <v>2969</v>
      </c>
      <c r="T317" s="31" t="s">
        <v>170</v>
      </c>
      <c r="U317" s="31" t="s">
        <v>3302</v>
      </c>
      <c r="W317" s="31" t="s">
        <v>2966</v>
      </c>
      <c r="AE317" s="9"/>
      <c r="AF317" s="9"/>
      <c r="AG317" s="6"/>
      <c r="AH317" s="9"/>
      <c r="AI317" s="5"/>
      <c r="AL317" s="9"/>
      <c r="AM317" s="32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</row>
    <row r="318" spans="2:148" ht="15.75">
      <c r="B318" s="13"/>
      <c r="C318" s="31"/>
      <c r="D318" s="32"/>
      <c r="E318" s="32" t="s">
        <v>2100</v>
      </c>
      <c r="G318" s="13" t="s">
        <v>2099</v>
      </c>
      <c r="H318" s="13" t="s">
        <v>3885</v>
      </c>
      <c r="I318" s="13" t="s">
        <v>2303</v>
      </c>
      <c r="J318" s="31">
        <v>195682</v>
      </c>
      <c r="L318" s="13" t="s">
        <v>2590</v>
      </c>
      <c r="M318" s="31">
        <v>78747</v>
      </c>
      <c r="N318" s="52">
        <v>72</v>
      </c>
      <c r="O318" s="51">
        <v>4.5967</v>
      </c>
      <c r="P318" s="30">
        <v>37511</v>
      </c>
      <c r="Q318" s="30">
        <v>38155</v>
      </c>
      <c r="R318" s="31" t="s">
        <v>742</v>
      </c>
      <c r="S318" s="31" t="s">
        <v>2591</v>
      </c>
      <c r="T318" s="31" t="s">
        <v>3381</v>
      </c>
      <c r="U318" s="31" t="s">
        <v>3302</v>
      </c>
      <c r="W318" s="31" t="s">
        <v>2300</v>
      </c>
      <c r="AE318" s="9"/>
      <c r="AF318" s="9"/>
      <c r="AG318" s="6"/>
      <c r="AH318" s="9"/>
      <c r="AI318" s="5"/>
      <c r="AL318" s="9"/>
      <c r="AM318" s="32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</row>
    <row r="319" spans="2:148" ht="15.75">
      <c r="B319" s="13"/>
      <c r="C319" s="31"/>
      <c r="D319" s="32"/>
      <c r="E319" s="58">
        <v>252698</v>
      </c>
      <c r="G319" s="54" t="s">
        <v>3330</v>
      </c>
      <c r="H319" s="54" t="s">
        <v>4011</v>
      </c>
      <c r="I319" s="13" t="s">
        <v>3902</v>
      </c>
      <c r="L319" s="54" t="s">
        <v>3331</v>
      </c>
      <c r="M319" s="31">
        <v>78766</v>
      </c>
      <c r="N319" s="91">
        <v>52</v>
      </c>
      <c r="O319" s="98">
        <v>8.664</v>
      </c>
      <c r="P319" s="57">
        <v>38475</v>
      </c>
      <c r="Q319" s="57">
        <v>38581</v>
      </c>
      <c r="R319" s="31" t="s">
        <v>4325</v>
      </c>
      <c r="S319" s="31" t="s">
        <v>2746</v>
      </c>
      <c r="T319" s="31" t="s">
        <v>2747</v>
      </c>
      <c r="U319" s="31" t="s">
        <v>3302</v>
      </c>
      <c r="W319" s="31" t="s">
        <v>3014</v>
      </c>
      <c r="AE319" s="9"/>
      <c r="AF319" s="9"/>
      <c r="AG319" s="6"/>
      <c r="AH319" s="9"/>
      <c r="AI319" s="5"/>
      <c r="AL319" s="9"/>
      <c r="AM319" s="32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</row>
    <row r="320" spans="2:148" ht="15.75">
      <c r="B320" s="13"/>
      <c r="C320" s="31"/>
      <c r="D320" s="32"/>
      <c r="E320" s="124">
        <v>11581812</v>
      </c>
      <c r="G320" s="125" t="s">
        <v>5861</v>
      </c>
      <c r="H320" s="125" t="s">
        <v>5862</v>
      </c>
      <c r="I320" s="125" t="s">
        <v>5863</v>
      </c>
      <c r="J320" s="126">
        <v>5303279</v>
      </c>
      <c r="K320" s="13"/>
      <c r="M320" s="126" t="s">
        <v>536</v>
      </c>
      <c r="N320" s="31">
        <v>10</v>
      </c>
      <c r="O320" s="129">
        <v>0.512</v>
      </c>
      <c r="P320" s="127">
        <v>42594</v>
      </c>
      <c r="Q320" s="13"/>
      <c r="R320" s="126" t="s">
        <v>4460</v>
      </c>
      <c r="S320" s="126" t="s">
        <v>5864</v>
      </c>
      <c r="T320" s="126" t="s">
        <v>5865</v>
      </c>
      <c r="U320" s="126" t="s">
        <v>907</v>
      </c>
      <c r="V320" s="126">
        <v>1</v>
      </c>
      <c r="W320" s="31" t="s">
        <v>5939</v>
      </c>
      <c r="AE320" s="9"/>
      <c r="AF320" s="9"/>
      <c r="AG320" s="6"/>
      <c r="AH320" s="9"/>
      <c r="AI320" s="5"/>
      <c r="AL320" s="9"/>
      <c r="AM320" s="32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</row>
    <row r="321" spans="1:148" ht="15.75">
      <c r="A321" s="189"/>
      <c r="B321" s="13"/>
      <c r="C321" s="188"/>
      <c r="D321" s="32"/>
      <c r="E321" s="32">
        <v>107597</v>
      </c>
      <c r="G321" s="13" t="s">
        <v>665</v>
      </c>
      <c r="H321" s="13" t="s">
        <v>3503</v>
      </c>
      <c r="I321" s="13" t="s">
        <v>3077</v>
      </c>
      <c r="L321" s="13" t="s">
        <v>4206</v>
      </c>
      <c r="M321" s="31">
        <v>78756</v>
      </c>
      <c r="N321" s="40">
        <v>46</v>
      </c>
      <c r="O321" s="51">
        <v>1.5</v>
      </c>
      <c r="P321" s="30">
        <v>36432</v>
      </c>
      <c r="Q321" s="30">
        <v>36447</v>
      </c>
      <c r="R321" s="30"/>
      <c r="S321" s="31" t="s">
        <v>3298</v>
      </c>
      <c r="T321" s="31" t="s">
        <v>416</v>
      </c>
      <c r="U321" s="31" t="s">
        <v>3302</v>
      </c>
      <c r="W321" s="31" t="s">
        <v>1365</v>
      </c>
      <c r="AE321" s="9"/>
      <c r="AF321" s="9"/>
      <c r="AG321" s="6"/>
      <c r="AH321" s="9"/>
      <c r="AI321" s="5"/>
      <c r="AL321" s="9"/>
      <c r="AM321" s="32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</row>
    <row r="322" spans="2:148" ht="15.75">
      <c r="B322" s="13"/>
      <c r="C322" s="31"/>
      <c r="D322" s="32"/>
      <c r="E322" s="160">
        <v>10921138</v>
      </c>
      <c r="F322" s="153"/>
      <c r="G322" s="152" t="s">
        <v>4691</v>
      </c>
      <c r="H322" s="160" t="s">
        <v>4692</v>
      </c>
      <c r="I322" s="154" t="s">
        <v>4690</v>
      </c>
      <c r="J322" s="155">
        <v>403587</v>
      </c>
      <c r="K322" s="153"/>
      <c r="L322" s="153"/>
      <c r="M322" s="155" t="s">
        <v>3920</v>
      </c>
      <c r="N322" s="156">
        <v>45</v>
      </c>
      <c r="O322" s="162">
        <v>5.92</v>
      </c>
      <c r="P322" s="161" t="s">
        <v>4693</v>
      </c>
      <c r="Q322" s="157">
        <v>41838</v>
      </c>
      <c r="R322" s="155" t="s">
        <v>4460</v>
      </c>
      <c r="S322" s="155" t="s">
        <v>126</v>
      </c>
      <c r="T322" s="155" t="s">
        <v>1970</v>
      </c>
      <c r="U322" s="156" t="s">
        <v>906</v>
      </c>
      <c r="V322" s="156"/>
      <c r="W322" s="156" t="s">
        <v>4698</v>
      </c>
      <c r="AE322" s="9"/>
      <c r="AF322" s="9"/>
      <c r="AG322" s="6"/>
      <c r="AH322" s="9"/>
      <c r="AI322" s="5"/>
      <c r="AL322" s="9"/>
      <c r="AM322" s="32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</row>
    <row r="323" spans="2:148" ht="15.75">
      <c r="B323" s="13"/>
      <c r="C323" s="31"/>
      <c r="D323" s="32"/>
      <c r="E323" s="124">
        <v>10726618</v>
      </c>
      <c r="F323" s="13"/>
      <c r="G323" s="125" t="s">
        <v>1855</v>
      </c>
      <c r="H323" s="125" t="s">
        <v>1854</v>
      </c>
      <c r="I323" s="125" t="s">
        <v>1856</v>
      </c>
      <c r="J323" s="126">
        <v>3379571</v>
      </c>
      <c r="K323" s="125"/>
      <c r="M323" s="126" t="s">
        <v>3920</v>
      </c>
      <c r="N323" s="31">
        <v>45</v>
      </c>
      <c r="O323" s="129">
        <v>5.92</v>
      </c>
      <c r="P323" s="127">
        <v>40967</v>
      </c>
      <c r="Q323" s="13"/>
      <c r="R323" s="126" t="s">
        <v>259</v>
      </c>
      <c r="S323" s="126" t="s">
        <v>351</v>
      </c>
      <c r="T323" s="126" t="s">
        <v>1970</v>
      </c>
      <c r="U323" s="126" t="s">
        <v>2753</v>
      </c>
      <c r="V323" s="126"/>
      <c r="W323" s="31" t="s">
        <v>4388</v>
      </c>
      <c r="AE323" s="9"/>
      <c r="AF323" s="9"/>
      <c r="AG323" s="6"/>
      <c r="AH323" s="9"/>
      <c r="AI323" s="5"/>
      <c r="AL323" s="9"/>
      <c r="AM323" s="32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</row>
    <row r="324" spans="2:148" ht="15.75">
      <c r="B324" s="13"/>
      <c r="C324" s="31"/>
      <c r="D324" s="32"/>
      <c r="E324" s="124" t="s">
        <v>5529</v>
      </c>
      <c r="F324" s="13"/>
      <c r="G324" s="125" t="s">
        <v>5558</v>
      </c>
      <c r="H324" s="125" t="s">
        <v>5530</v>
      </c>
      <c r="I324" s="125" t="s">
        <v>5188</v>
      </c>
      <c r="J324" s="126">
        <v>5111302</v>
      </c>
      <c r="K324" s="13"/>
      <c r="M324" s="126" t="s">
        <v>3927</v>
      </c>
      <c r="N324" s="31">
        <v>300</v>
      </c>
      <c r="O324" s="129">
        <v>21.01</v>
      </c>
      <c r="P324" s="127">
        <v>41974</v>
      </c>
      <c r="Q324" s="127">
        <v>42690</v>
      </c>
      <c r="R324" s="31" t="s">
        <v>4073</v>
      </c>
      <c r="S324" s="126" t="s">
        <v>5237</v>
      </c>
      <c r="T324" s="126" t="s">
        <v>5236</v>
      </c>
      <c r="U324" s="92" t="s">
        <v>177</v>
      </c>
      <c r="V324" s="126"/>
      <c r="W324" s="31" t="s">
        <v>5261</v>
      </c>
      <c r="AE324" s="9"/>
      <c r="AF324" s="9"/>
      <c r="AG324" s="6"/>
      <c r="AH324" s="9"/>
      <c r="AI324" s="5"/>
      <c r="AL324" s="9"/>
      <c r="AM324" s="32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</row>
    <row r="325" spans="2:148" ht="15.75">
      <c r="B325" s="13"/>
      <c r="C325" s="31"/>
      <c r="D325" s="32"/>
      <c r="E325" s="124">
        <v>10141095</v>
      </c>
      <c r="F325" s="13"/>
      <c r="G325" s="125" t="s">
        <v>549</v>
      </c>
      <c r="H325" s="125" t="s">
        <v>551</v>
      </c>
      <c r="I325" s="125" t="s">
        <v>2237</v>
      </c>
      <c r="J325" s="126">
        <v>215514</v>
      </c>
      <c r="K325" s="126"/>
      <c r="L325" s="125"/>
      <c r="M325" s="126" t="s">
        <v>550</v>
      </c>
      <c r="N325" s="126">
        <v>304</v>
      </c>
      <c r="O325" s="129">
        <v>6.955</v>
      </c>
      <c r="P325" s="127">
        <v>39563</v>
      </c>
      <c r="R325" s="126" t="s">
        <v>1547</v>
      </c>
      <c r="S325" s="126" t="s">
        <v>2238</v>
      </c>
      <c r="T325" s="31" t="s">
        <v>2239</v>
      </c>
      <c r="U325" s="126" t="s">
        <v>554</v>
      </c>
      <c r="V325" s="126"/>
      <c r="W325" s="31" t="s">
        <v>266</v>
      </c>
      <c r="AE325" s="9"/>
      <c r="AF325" s="9"/>
      <c r="AG325" s="6"/>
      <c r="AH325" s="9"/>
      <c r="AI325" s="5"/>
      <c r="AL325" s="9"/>
      <c r="AM325" s="32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</row>
    <row r="326" spans="2:148" ht="15.75">
      <c r="B326" s="13"/>
      <c r="C326" s="31"/>
      <c r="D326" s="32"/>
      <c r="E326" s="58">
        <v>269781</v>
      </c>
      <c r="G326" s="54" t="s">
        <v>3287</v>
      </c>
      <c r="H326" s="54" t="s">
        <v>2150</v>
      </c>
      <c r="I326" s="54" t="s">
        <v>127</v>
      </c>
      <c r="J326" s="91">
        <v>753752</v>
      </c>
      <c r="K326" s="91"/>
      <c r="L326" s="54" t="s">
        <v>3288</v>
      </c>
      <c r="M326" s="31">
        <v>78704</v>
      </c>
      <c r="N326" s="40">
        <v>172</v>
      </c>
      <c r="O326" s="98">
        <v>1.61</v>
      </c>
      <c r="P326" s="57">
        <v>38566</v>
      </c>
      <c r="Q326" s="57">
        <v>38929</v>
      </c>
      <c r="R326" s="31" t="s">
        <v>4325</v>
      </c>
      <c r="S326" s="31" t="s">
        <v>567</v>
      </c>
      <c r="T326" s="31" t="s">
        <v>568</v>
      </c>
      <c r="U326" s="31" t="s">
        <v>3302</v>
      </c>
      <c r="W326" s="31" t="s">
        <v>730</v>
      </c>
      <c r="AE326" s="9"/>
      <c r="AF326" s="9"/>
      <c r="AG326" s="6"/>
      <c r="AH326" s="9"/>
      <c r="AI326" s="5"/>
      <c r="AL326" s="9"/>
      <c r="AM326" s="32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</row>
    <row r="327" spans="2:148" ht="15.75">
      <c r="B327" s="13"/>
      <c r="C327" s="31"/>
      <c r="D327" s="32"/>
      <c r="E327" s="56" t="s">
        <v>4440</v>
      </c>
      <c r="G327" s="54" t="s">
        <v>4441</v>
      </c>
      <c r="H327" s="54" t="s">
        <v>2256</v>
      </c>
      <c r="I327" s="54" t="s">
        <v>4457</v>
      </c>
      <c r="J327" s="91">
        <v>3351570</v>
      </c>
      <c r="K327" s="91"/>
      <c r="L327" s="54" t="s">
        <v>4125</v>
      </c>
      <c r="M327" s="31">
        <v>78752</v>
      </c>
      <c r="N327" s="60">
        <v>952</v>
      </c>
      <c r="O327" s="98">
        <v>51.34</v>
      </c>
      <c r="P327" s="57">
        <v>38601</v>
      </c>
      <c r="Q327" s="57">
        <v>38722</v>
      </c>
      <c r="R327" s="31" t="s">
        <v>596</v>
      </c>
      <c r="S327" s="31" t="s">
        <v>3800</v>
      </c>
      <c r="T327" s="31" t="s">
        <v>3819</v>
      </c>
      <c r="U327" s="92" t="s">
        <v>177</v>
      </c>
      <c r="V327" s="92"/>
      <c r="W327" s="31" t="s">
        <v>730</v>
      </c>
      <c r="AE327" s="9"/>
      <c r="AF327" s="9"/>
      <c r="AG327" s="6"/>
      <c r="AH327" s="9"/>
      <c r="AI327" s="5"/>
      <c r="AL327" s="9"/>
      <c r="AM327" s="32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</row>
    <row r="328" spans="2:148" ht="15.75">
      <c r="B328" s="13"/>
      <c r="C328" s="31"/>
      <c r="D328" s="32"/>
      <c r="G328" s="13" t="s">
        <v>238</v>
      </c>
      <c r="H328" s="13" t="s">
        <v>759</v>
      </c>
      <c r="I328" s="13" t="s">
        <v>760</v>
      </c>
      <c r="L328" s="13" t="s">
        <v>4208</v>
      </c>
      <c r="M328" s="31">
        <v>78759</v>
      </c>
      <c r="N328" s="40">
        <v>131</v>
      </c>
      <c r="O328" s="51">
        <v>13.31</v>
      </c>
      <c r="P328" s="30">
        <v>33773</v>
      </c>
      <c r="Q328" s="30">
        <v>33823</v>
      </c>
      <c r="R328" s="30"/>
      <c r="S328" s="31" t="s">
        <v>761</v>
      </c>
      <c r="T328" s="31" t="s">
        <v>762</v>
      </c>
      <c r="U328" s="31" t="s">
        <v>3302</v>
      </c>
      <c r="W328" s="31" t="s">
        <v>171</v>
      </c>
      <c r="AE328" s="9"/>
      <c r="AF328" s="9"/>
      <c r="AG328" s="6"/>
      <c r="AH328" s="9"/>
      <c r="AI328" s="5"/>
      <c r="AL328" s="9"/>
      <c r="AM328" s="32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</row>
    <row r="329" spans="2:148" ht="15.75">
      <c r="B329" s="13"/>
      <c r="C329" s="31"/>
      <c r="D329" s="32"/>
      <c r="G329" s="13" t="s">
        <v>765</v>
      </c>
      <c r="H329" s="13" t="s">
        <v>3078</v>
      </c>
      <c r="I329" s="13" t="s">
        <v>766</v>
      </c>
      <c r="L329" s="13" t="s">
        <v>4209</v>
      </c>
      <c r="M329" s="31">
        <v>78741</v>
      </c>
      <c r="N329" s="40">
        <v>156</v>
      </c>
      <c r="O329" s="51">
        <v>11.4</v>
      </c>
      <c r="P329" s="30">
        <v>36235</v>
      </c>
      <c r="Q329" s="30">
        <v>36319</v>
      </c>
      <c r="R329" s="30"/>
      <c r="S329" s="31" t="s">
        <v>3696</v>
      </c>
      <c r="T329" s="31" t="s">
        <v>3697</v>
      </c>
      <c r="U329" s="31" t="s">
        <v>3302</v>
      </c>
      <c r="W329" s="31" t="s">
        <v>2821</v>
      </c>
      <c r="AE329" s="9"/>
      <c r="AF329" s="9"/>
      <c r="AG329" s="6"/>
      <c r="AH329" s="9"/>
      <c r="AI329" s="5"/>
      <c r="AL329" s="9"/>
      <c r="AM329" s="32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</row>
    <row r="330" spans="2:148" ht="15.75">
      <c r="B330" s="13"/>
      <c r="C330" s="31"/>
      <c r="D330" s="32"/>
      <c r="E330" s="32">
        <v>206727</v>
      </c>
      <c r="G330" s="13" t="s">
        <v>846</v>
      </c>
      <c r="H330" s="13" t="s">
        <v>850</v>
      </c>
      <c r="I330" s="47" t="s">
        <v>2004</v>
      </c>
      <c r="J330" s="46"/>
      <c r="K330" s="46"/>
      <c r="L330" s="47" t="s">
        <v>4135</v>
      </c>
      <c r="M330" s="31">
        <v>78741</v>
      </c>
      <c r="N330" s="31">
        <v>36</v>
      </c>
      <c r="O330" s="51">
        <v>3.25</v>
      </c>
      <c r="P330" s="103">
        <v>37706</v>
      </c>
      <c r="Q330" s="103">
        <v>37876</v>
      </c>
      <c r="R330" s="104" t="s">
        <v>4325</v>
      </c>
      <c r="S330" s="31" t="s">
        <v>2006</v>
      </c>
      <c r="T330" s="31" t="s">
        <v>2005</v>
      </c>
      <c r="U330" s="31" t="s">
        <v>3302</v>
      </c>
      <c r="W330" s="31" t="s">
        <v>2007</v>
      </c>
      <c r="AE330" s="9"/>
      <c r="AF330" s="9"/>
      <c r="AG330" s="6"/>
      <c r="AH330" s="9"/>
      <c r="AI330" s="5"/>
      <c r="AL330" s="9"/>
      <c r="AM330" s="32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</row>
    <row r="331" spans="2:148" ht="15.75">
      <c r="B331" s="124"/>
      <c r="C331" s="31"/>
      <c r="D331" s="32"/>
      <c r="E331" s="124">
        <v>10157363</v>
      </c>
      <c r="F331" s="13"/>
      <c r="G331" s="125" t="s">
        <v>2209</v>
      </c>
      <c r="H331" s="125" t="s">
        <v>1328</v>
      </c>
      <c r="I331" s="125" t="s">
        <v>2210</v>
      </c>
      <c r="J331" s="126">
        <v>3178242</v>
      </c>
      <c r="K331" s="126"/>
      <c r="L331" s="125"/>
      <c r="M331" s="126" t="s">
        <v>3923</v>
      </c>
      <c r="N331" s="126">
        <v>334</v>
      </c>
      <c r="O331" s="129">
        <v>11.6</v>
      </c>
      <c r="P331" s="127">
        <v>39605</v>
      </c>
      <c r="R331" s="126" t="s">
        <v>4325</v>
      </c>
      <c r="S331" s="126" t="s">
        <v>1327</v>
      </c>
      <c r="T331" s="31" t="s">
        <v>2220</v>
      </c>
      <c r="U331" s="126" t="s">
        <v>554</v>
      </c>
      <c r="V331" s="126"/>
      <c r="W331" s="31" t="s">
        <v>266</v>
      </c>
      <c r="AE331" s="9"/>
      <c r="AF331" s="9"/>
      <c r="AG331" s="6"/>
      <c r="AH331" s="9"/>
      <c r="AI331" s="5"/>
      <c r="AL331" s="9"/>
      <c r="AM331" s="32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</row>
    <row r="332" spans="2:148" ht="15.75">
      <c r="B332" s="13"/>
      <c r="C332" s="31"/>
      <c r="D332" s="32"/>
      <c r="E332" s="67">
        <v>239724</v>
      </c>
      <c r="G332" s="67" t="s">
        <v>2711</v>
      </c>
      <c r="H332" s="66" t="s">
        <v>162</v>
      </c>
      <c r="I332" s="13" t="s">
        <v>4127</v>
      </c>
      <c r="L332" s="66" t="s">
        <v>2712</v>
      </c>
      <c r="M332" s="31">
        <v>78757</v>
      </c>
      <c r="N332" s="31">
        <v>24</v>
      </c>
      <c r="O332" s="51">
        <v>0.67</v>
      </c>
      <c r="P332" s="68">
        <v>38224</v>
      </c>
      <c r="Q332" s="68">
        <v>38541</v>
      </c>
      <c r="R332" s="31" t="s">
        <v>2024</v>
      </c>
      <c r="S332" s="31" t="s">
        <v>160</v>
      </c>
      <c r="T332" s="31" t="s">
        <v>161</v>
      </c>
      <c r="U332" s="31" t="s">
        <v>3302</v>
      </c>
      <c r="W332" s="31" t="s">
        <v>3988</v>
      </c>
      <c r="AE332" s="9"/>
      <c r="AF332" s="9"/>
      <c r="AG332" s="6"/>
      <c r="AH332" s="9"/>
      <c r="AI332" s="5"/>
      <c r="AL332" s="9"/>
      <c r="AM332" s="32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</row>
    <row r="333" spans="2:148" ht="15.75">
      <c r="B333" s="13"/>
      <c r="C333" s="31"/>
      <c r="D333" s="32"/>
      <c r="E333" s="32">
        <v>108318</v>
      </c>
      <c r="G333" s="13" t="s">
        <v>2980</v>
      </c>
      <c r="H333" s="13" t="s">
        <v>2604</v>
      </c>
      <c r="I333" s="13" t="s">
        <v>2981</v>
      </c>
      <c r="L333" s="13" t="s">
        <v>4210</v>
      </c>
      <c r="M333" s="31">
        <v>78704</v>
      </c>
      <c r="N333" s="40">
        <v>7</v>
      </c>
      <c r="O333" s="51">
        <v>0.59</v>
      </c>
      <c r="P333" s="30">
        <v>36580</v>
      </c>
      <c r="Q333" s="30">
        <v>36787</v>
      </c>
      <c r="R333" s="30"/>
      <c r="S333" s="31" t="s">
        <v>2982</v>
      </c>
      <c r="T333" s="31" t="s">
        <v>2983</v>
      </c>
      <c r="U333" s="31" t="s">
        <v>3302</v>
      </c>
      <c r="W333" s="31" t="s">
        <v>2966</v>
      </c>
      <c r="AE333" s="9"/>
      <c r="AF333" s="9"/>
      <c r="AG333" s="6"/>
      <c r="AH333" s="9"/>
      <c r="AI333" s="5"/>
      <c r="AL333" s="9"/>
      <c r="AM333" s="32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</row>
    <row r="334" spans="1:148" ht="15.75">
      <c r="A334" s="124"/>
      <c r="B334" s="13"/>
      <c r="C334" s="125"/>
      <c r="D334" s="32"/>
      <c r="E334" s="56" t="s">
        <v>398</v>
      </c>
      <c r="G334" s="54" t="s">
        <v>1457</v>
      </c>
      <c r="H334" s="54" t="s">
        <v>2605</v>
      </c>
      <c r="I334" s="54" t="s">
        <v>4210</v>
      </c>
      <c r="J334" s="91">
        <v>241351</v>
      </c>
      <c r="K334" s="91"/>
      <c r="L334" s="54" t="s">
        <v>4210</v>
      </c>
      <c r="M334" s="31">
        <v>78704</v>
      </c>
      <c r="N334" s="91">
        <v>13</v>
      </c>
      <c r="O334" s="98">
        <v>0.593</v>
      </c>
      <c r="P334" s="57">
        <v>38804</v>
      </c>
      <c r="Q334" s="57">
        <v>39198</v>
      </c>
      <c r="R334" s="31" t="s">
        <v>1600</v>
      </c>
      <c r="S334" s="31" t="s">
        <v>4247</v>
      </c>
      <c r="T334" s="31" t="s">
        <v>1384</v>
      </c>
      <c r="U334" s="31" t="s">
        <v>3302</v>
      </c>
      <c r="W334" s="31" t="s">
        <v>1948</v>
      </c>
      <c r="AE334" s="9"/>
      <c r="AF334" s="9"/>
      <c r="AG334" s="6"/>
      <c r="AH334" s="9"/>
      <c r="AI334" s="5"/>
      <c r="AL334" s="9"/>
      <c r="AM334" s="32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</row>
    <row r="335" spans="2:148" ht="15.75">
      <c r="B335" s="13"/>
      <c r="C335" s="31"/>
      <c r="D335" s="32"/>
      <c r="E335" s="32">
        <v>10075278</v>
      </c>
      <c r="G335" s="13" t="s">
        <v>1388</v>
      </c>
      <c r="H335" s="13" t="s">
        <v>1389</v>
      </c>
      <c r="I335" s="13" t="s">
        <v>2523</v>
      </c>
      <c r="L335" s="34"/>
      <c r="M335" s="31" t="s">
        <v>539</v>
      </c>
      <c r="N335" s="31">
        <v>84</v>
      </c>
      <c r="O335" s="98"/>
      <c r="P335" s="57">
        <v>39351</v>
      </c>
      <c r="Q335" s="13"/>
      <c r="R335" s="92" t="s">
        <v>1655</v>
      </c>
      <c r="S335" s="92" t="s">
        <v>2522</v>
      </c>
      <c r="T335" s="31" t="s">
        <v>1121</v>
      </c>
      <c r="U335" s="31" t="s">
        <v>554</v>
      </c>
      <c r="W335" s="92" t="s">
        <v>4069</v>
      </c>
      <c r="AE335" s="9"/>
      <c r="AF335" s="9"/>
      <c r="AG335" s="6"/>
      <c r="AH335" s="9"/>
      <c r="AI335" s="5"/>
      <c r="AL335" s="9"/>
      <c r="AM335" s="32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</row>
    <row r="336" spans="2:148" ht="15.75">
      <c r="B336" s="13"/>
      <c r="C336" s="31"/>
      <c r="D336" s="32"/>
      <c r="E336" s="32" t="s">
        <v>590</v>
      </c>
      <c r="G336" s="54" t="s">
        <v>3130</v>
      </c>
      <c r="H336" s="13" t="s">
        <v>2001</v>
      </c>
      <c r="I336" s="13" t="s">
        <v>3095</v>
      </c>
      <c r="L336" s="13" t="s">
        <v>3096</v>
      </c>
      <c r="M336" s="31">
        <v>78729</v>
      </c>
      <c r="N336" s="40">
        <v>136</v>
      </c>
      <c r="O336" s="51">
        <v>7.701</v>
      </c>
      <c r="P336" s="30">
        <v>36979</v>
      </c>
      <c r="Q336" s="30">
        <v>37291</v>
      </c>
      <c r="R336" s="31" t="s">
        <v>745</v>
      </c>
      <c r="S336" s="31" t="s">
        <v>2431</v>
      </c>
      <c r="T336" s="31" t="s">
        <v>2432</v>
      </c>
      <c r="U336" s="31" t="s">
        <v>3302</v>
      </c>
      <c r="W336" s="31" t="s">
        <v>1081</v>
      </c>
      <c r="AE336" s="9"/>
      <c r="AF336" s="9"/>
      <c r="AG336" s="6"/>
      <c r="AH336" s="9"/>
      <c r="AI336" s="5"/>
      <c r="AL336" s="9"/>
      <c r="AM336" s="32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</row>
    <row r="337" spans="2:148" ht="15.75">
      <c r="B337" s="13"/>
      <c r="C337" s="31"/>
      <c r="D337" s="32"/>
      <c r="E337" s="32" t="s">
        <v>591</v>
      </c>
      <c r="G337" s="54" t="s">
        <v>3129</v>
      </c>
      <c r="H337" s="13" t="s">
        <v>1077</v>
      </c>
      <c r="I337" s="13" t="s">
        <v>3094</v>
      </c>
      <c r="L337" s="13" t="s">
        <v>3097</v>
      </c>
      <c r="M337" s="31">
        <v>78729</v>
      </c>
      <c r="N337" s="40">
        <v>206</v>
      </c>
      <c r="O337" s="51">
        <v>9.5</v>
      </c>
      <c r="P337" s="30">
        <v>36950</v>
      </c>
      <c r="Q337" s="30">
        <v>37222</v>
      </c>
      <c r="R337" s="31" t="s">
        <v>745</v>
      </c>
      <c r="S337" s="31" t="s">
        <v>2431</v>
      </c>
      <c r="T337" s="31" t="s">
        <v>2432</v>
      </c>
      <c r="U337" s="31" t="s">
        <v>3302</v>
      </c>
      <c r="W337" s="31" t="s">
        <v>1081</v>
      </c>
      <c r="AE337" s="9"/>
      <c r="AF337" s="9"/>
      <c r="AG337" s="6"/>
      <c r="AH337" s="9"/>
      <c r="AI337" s="5"/>
      <c r="AL337" s="9"/>
      <c r="AM337" s="32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</row>
    <row r="338" spans="2:148" ht="15.75">
      <c r="B338" s="13"/>
      <c r="C338" s="31"/>
      <c r="D338" s="32"/>
      <c r="E338" s="32">
        <v>190660</v>
      </c>
      <c r="G338" s="13" t="s">
        <v>2735</v>
      </c>
      <c r="H338" s="13" t="s">
        <v>3578</v>
      </c>
      <c r="I338" s="13" t="s">
        <v>4008</v>
      </c>
      <c r="L338" s="13" t="s">
        <v>2736</v>
      </c>
      <c r="M338" s="31">
        <v>78746</v>
      </c>
      <c r="N338" s="40">
        <v>69</v>
      </c>
      <c r="O338" s="51">
        <v>17.85</v>
      </c>
      <c r="P338" s="30">
        <v>37141</v>
      </c>
      <c r="Q338" s="30">
        <v>37273</v>
      </c>
      <c r="R338" s="31" t="s">
        <v>1049</v>
      </c>
      <c r="S338" s="31" t="s">
        <v>2737</v>
      </c>
      <c r="T338" s="31" t="s">
        <v>2738</v>
      </c>
      <c r="U338" s="31" t="s">
        <v>3302</v>
      </c>
      <c r="W338" s="31" t="s">
        <v>3000</v>
      </c>
      <c r="AE338" s="9"/>
      <c r="AF338" s="9"/>
      <c r="AG338" s="6"/>
      <c r="AH338" s="9"/>
      <c r="AI338" s="5"/>
      <c r="AL338" s="9"/>
      <c r="AM338" s="32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</row>
    <row r="339" spans="2:148" ht="15.75">
      <c r="B339" s="13"/>
      <c r="C339" s="31"/>
      <c r="D339" s="32"/>
      <c r="E339" s="124">
        <v>10525294</v>
      </c>
      <c r="F339" s="13"/>
      <c r="G339" s="125" t="s">
        <v>2564</v>
      </c>
      <c r="H339" s="125" t="s">
        <v>2565</v>
      </c>
      <c r="I339" s="125" t="s">
        <v>2566</v>
      </c>
      <c r="J339" s="126">
        <v>3501381</v>
      </c>
      <c r="K339" s="13"/>
      <c r="L339" s="125"/>
      <c r="M339" s="126" t="s">
        <v>4038</v>
      </c>
      <c r="N339" s="52">
        <v>90</v>
      </c>
      <c r="O339" s="129">
        <v>10.725</v>
      </c>
      <c r="P339" s="127">
        <v>40525</v>
      </c>
      <c r="Q339" s="13"/>
      <c r="R339" s="31" t="s">
        <v>259</v>
      </c>
      <c r="S339" s="126" t="s">
        <v>2567</v>
      </c>
      <c r="T339" s="126" t="s">
        <v>2568</v>
      </c>
      <c r="U339" s="126" t="s">
        <v>554</v>
      </c>
      <c r="V339" s="126"/>
      <c r="W339" s="31" t="s">
        <v>2555</v>
      </c>
      <c r="AE339" s="9"/>
      <c r="AF339" s="9"/>
      <c r="AG339" s="6"/>
      <c r="AH339" s="9"/>
      <c r="AI339" s="5"/>
      <c r="AL339" s="9"/>
      <c r="AM339" s="32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</row>
    <row r="340" spans="2:148" ht="15.75">
      <c r="B340" s="13"/>
      <c r="C340" s="31"/>
      <c r="D340" s="32"/>
      <c r="E340" s="124">
        <v>11422045</v>
      </c>
      <c r="F340" s="13"/>
      <c r="G340" s="125" t="s">
        <v>5498</v>
      </c>
      <c r="H340" s="125" t="s">
        <v>5499</v>
      </c>
      <c r="I340" s="125" t="s">
        <v>5497</v>
      </c>
      <c r="J340" s="126">
        <v>5189398</v>
      </c>
      <c r="K340" s="13"/>
      <c r="M340" s="126" t="s">
        <v>3927</v>
      </c>
      <c r="N340" s="126">
        <v>336</v>
      </c>
      <c r="O340" s="129">
        <v>16.848</v>
      </c>
      <c r="P340" s="127">
        <v>42272</v>
      </c>
      <c r="Q340" s="127">
        <v>42723</v>
      </c>
      <c r="R340" s="31" t="s">
        <v>4877</v>
      </c>
      <c r="S340" s="126" t="s">
        <v>5528</v>
      </c>
      <c r="T340" s="126" t="s">
        <v>119</v>
      </c>
      <c r="U340" s="126" t="s">
        <v>906</v>
      </c>
      <c r="V340" s="126"/>
      <c r="W340" s="31" t="s">
        <v>5551</v>
      </c>
      <c r="AE340" s="9"/>
      <c r="AF340" s="9"/>
      <c r="AG340" s="6"/>
      <c r="AH340" s="9"/>
      <c r="AI340" s="5"/>
      <c r="AL340" s="9"/>
      <c r="AM340" s="32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</row>
    <row r="341" spans="2:148" ht="15.75">
      <c r="B341" s="13"/>
      <c r="C341" s="31"/>
      <c r="D341" s="32"/>
      <c r="E341" s="58">
        <v>234597</v>
      </c>
      <c r="G341" s="54" t="s">
        <v>3133</v>
      </c>
      <c r="H341" s="54" t="s">
        <v>3840</v>
      </c>
      <c r="I341" s="13" t="s">
        <v>789</v>
      </c>
      <c r="L341" s="54" t="s">
        <v>3134</v>
      </c>
      <c r="M341" s="31">
        <v>78745</v>
      </c>
      <c r="N341" s="31">
        <v>51</v>
      </c>
      <c r="O341" s="51">
        <v>2.1</v>
      </c>
      <c r="P341" s="57">
        <v>38331</v>
      </c>
      <c r="Q341" s="57">
        <v>38539</v>
      </c>
      <c r="R341" s="31" t="s">
        <v>2012</v>
      </c>
      <c r="S341" s="4" t="s">
        <v>1146</v>
      </c>
      <c r="T341" s="4" t="s">
        <v>845</v>
      </c>
      <c r="U341" s="31" t="s">
        <v>2753</v>
      </c>
      <c r="W341" s="31" t="s">
        <v>589</v>
      </c>
      <c r="AE341" s="9"/>
      <c r="AF341" s="9"/>
      <c r="AG341" s="6"/>
      <c r="AH341" s="9"/>
      <c r="AI341" s="5"/>
      <c r="AL341" s="9"/>
      <c r="AM341" s="32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</row>
    <row r="342" spans="2:148" ht="15.75">
      <c r="B342" s="13"/>
      <c r="C342" s="31"/>
      <c r="D342" s="32"/>
      <c r="E342" s="58">
        <v>282489</v>
      </c>
      <c r="G342" s="54" t="s">
        <v>636</v>
      </c>
      <c r="H342" s="54" t="s">
        <v>771</v>
      </c>
      <c r="I342" s="54" t="s">
        <v>789</v>
      </c>
      <c r="J342" s="91">
        <v>531891</v>
      </c>
      <c r="K342" s="91"/>
      <c r="L342" s="54" t="s">
        <v>3134</v>
      </c>
      <c r="M342" s="31">
        <v>78745</v>
      </c>
      <c r="N342" s="40">
        <v>51</v>
      </c>
      <c r="O342" s="98">
        <v>2.007</v>
      </c>
      <c r="P342" s="57">
        <v>38590</v>
      </c>
      <c r="Q342" s="57">
        <v>38965</v>
      </c>
      <c r="R342" s="31" t="s">
        <v>4073</v>
      </c>
      <c r="S342" s="31" t="s">
        <v>566</v>
      </c>
      <c r="T342" s="31" t="s">
        <v>1322</v>
      </c>
      <c r="U342" s="31" t="s">
        <v>3302</v>
      </c>
      <c r="W342" s="31" t="s">
        <v>730</v>
      </c>
      <c r="AE342" s="9"/>
      <c r="AF342" s="9"/>
      <c r="AG342" s="6"/>
      <c r="AH342" s="9"/>
      <c r="AI342" s="5"/>
      <c r="AL342" s="9"/>
      <c r="AM342" s="32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</row>
    <row r="343" spans="2:148" ht="15.75">
      <c r="B343" s="13"/>
      <c r="C343" s="31"/>
      <c r="D343" s="32"/>
      <c r="E343" s="32">
        <v>145160</v>
      </c>
      <c r="G343" s="13" t="s">
        <v>2337</v>
      </c>
      <c r="H343" s="13" t="s">
        <v>751</v>
      </c>
      <c r="I343" s="13" t="s">
        <v>1676</v>
      </c>
      <c r="L343" s="13" t="s">
        <v>4211</v>
      </c>
      <c r="M343" s="31">
        <v>78749</v>
      </c>
      <c r="N343" s="40">
        <v>324</v>
      </c>
      <c r="O343" s="51">
        <v>23.91</v>
      </c>
      <c r="P343" s="30">
        <v>36453</v>
      </c>
      <c r="Q343" s="30">
        <v>36669</v>
      </c>
      <c r="R343" s="30"/>
      <c r="S343" s="31" t="s">
        <v>672</v>
      </c>
      <c r="T343" s="31" t="s">
        <v>673</v>
      </c>
      <c r="U343" s="31" t="s">
        <v>3302</v>
      </c>
      <c r="W343" s="31" t="s">
        <v>2815</v>
      </c>
      <c r="AE343" s="9"/>
      <c r="AF343" s="9"/>
      <c r="AG343" s="6"/>
      <c r="AH343" s="9"/>
      <c r="AI343" s="5"/>
      <c r="AL343" s="9"/>
      <c r="AM343" s="32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</row>
    <row r="344" spans="2:148" ht="15.75">
      <c r="B344" s="13"/>
      <c r="C344" s="31"/>
      <c r="D344" s="32"/>
      <c r="E344" s="124">
        <v>11521124</v>
      </c>
      <c r="F344" s="13"/>
      <c r="G344" s="125" t="s">
        <v>5759</v>
      </c>
      <c r="H344" s="125" t="s">
        <v>5757</v>
      </c>
      <c r="I344" s="125" t="s">
        <v>5758</v>
      </c>
      <c r="J344" s="126">
        <v>5321562</v>
      </c>
      <c r="K344" s="13"/>
      <c r="M344" s="126" t="s">
        <v>291</v>
      </c>
      <c r="N344" s="31">
        <v>270</v>
      </c>
      <c r="O344" s="129">
        <v>12.19</v>
      </c>
      <c r="P344" s="127">
        <v>42482</v>
      </c>
      <c r="Q344" s="13"/>
      <c r="R344" s="31" t="s">
        <v>1028</v>
      </c>
      <c r="S344" s="126" t="s">
        <v>5800</v>
      </c>
      <c r="T344" s="126" t="s">
        <v>293</v>
      </c>
      <c r="U344" s="126" t="s">
        <v>907</v>
      </c>
      <c r="V344" s="126"/>
      <c r="W344" s="31" t="s">
        <v>5821</v>
      </c>
      <c r="AE344" s="9"/>
      <c r="AF344" s="9"/>
      <c r="AG344" s="6"/>
      <c r="AH344" s="9"/>
      <c r="AI344" s="5"/>
      <c r="AL344" s="9"/>
      <c r="AM344" s="32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</row>
    <row r="345" spans="2:148" ht="15.75">
      <c r="B345" s="13"/>
      <c r="C345" s="31"/>
      <c r="D345" s="32"/>
      <c r="E345" s="124" t="s">
        <v>5230</v>
      </c>
      <c r="F345" s="13"/>
      <c r="G345" s="125" t="s">
        <v>5178</v>
      </c>
      <c r="H345" s="125" t="s">
        <v>5231</v>
      </c>
      <c r="I345" s="125" t="s">
        <v>4525</v>
      </c>
      <c r="J345" s="126">
        <v>269114</v>
      </c>
      <c r="K345" s="13"/>
      <c r="M345" s="126" t="s">
        <v>3927</v>
      </c>
      <c r="N345" s="31">
        <v>236</v>
      </c>
      <c r="O345" s="129">
        <v>13.73</v>
      </c>
      <c r="P345" s="127">
        <v>41219</v>
      </c>
      <c r="Q345" s="127">
        <v>42123</v>
      </c>
      <c r="R345" s="126" t="s">
        <v>4460</v>
      </c>
      <c r="S345" s="126" t="s">
        <v>2247</v>
      </c>
      <c r="T345" s="126" t="s">
        <v>2227</v>
      </c>
      <c r="U345" s="31" t="s">
        <v>906</v>
      </c>
      <c r="W345" s="31" t="s">
        <v>4629</v>
      </c>
      <c r="AE345" s="9"/>
      <c r="AF345" s="9"/>
      <c r="AG345" s="6"/>
      <c r="AH345" s="9"/>
      <c r="AI345" s="5"/>
      <c r="AL345" s="9"/>
      <c r="AM345" s="32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</row>
    <row r="346" spans="2:148" ht="15.75">
      <c r="B346" s="13"/>
      <c r="C346" s="31"/>
      <c r="D346" s="32"/>
      <c r="E346" s="124" t="s">
        <v>1297</v>
      </c>
      <c r="F346" s="13"/>
      <c r="G346" s="13" t="s">
        <v>1345</v>
      </c>
      <c r="H346" s="125" t="s">
        <v>1298</v>
      </c>
      <c r="I346" s="125" t="s">
        <v>1618</v>
      </c>
      <c r="J346" s="126">
        <v>791648</v>
      </c>
      <c r="K346" s="13"/>
      <c r="M346" s="126" t="s">
        <v>3920</v>
      </c>
      <c r="N346" s="31">
        <v>52</v>
      </c>
      <c r="O346" s="129">
        <v>3.26</v>
      </c>
      <c r="P346" s="127">
        <v>39700</v>
      </c>
      <c r="Q346" s="13"/>
      <c r="R346" s="126" t="s">
        <v>1547</v>
      </c>
      <c r="S346" s="126" t="s">
        <v>71</v>
      </c>
      <c r="T346" s="126" t="s">
        <v>4072</v>
      </c>
      <c r="U346" s="126" t="s">
        <v>554</v>
      </c>
      <c r="V346" s="126"/>
      <c r="W346" s="31" t="s">
        <v>187</v>
      </c>
      <c r="AE346" s="9"/>
      <c r="AF346" s="9"/>
      <c r="AG346" s="6"/>
      <c r="AH346" s="9"/>
      <c r="AI346" s="5"/>
      <c r="AL346" s="9"/>
      <c r="AM346" s="32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</row>
    <row r="347" spans="2:148" ht="15.75">
      <c r="B347" s="13"/>
      <c r="C347" s="31"/>
      <c r="D347" s="32"/>
      <c r="E347" s="124">
        <v>11192857</v>
      </c>
      <c r="F347" s="13"/>
      <c r="G347" s="125" t="s">
        <v>5121</v>
      </c>
      <c r="H347" s="125" t="s">
        <v>5119</v>
      </c>
      <c r="I347" s="125" t="s">
        <v>5120</v>
      </c>
      <c r="J347" s="126">
        <v>3049934</v>
      </c>
      <c r="K347" s="13"/>
      <c r="M347" s="126" t="s">
        <v>3920</v>
      </c>
      <c r="N347" s="31">
        <v>50</v>
      </c>
      <c r="O347" s="129">
        <v>6</v>
      </c>
      <c r="P347" s="127">
        <v>41856</v>
      </c>
      <c r="Q347" s="127">
        <v>42276</v>
      </c>
      <c r="R347" s="31" t="s">
        <v>4877</v>
      </c>
      <c r="S347" s="126" t="s">
        <v>5152</v>
      </c>
      <c r="T347" s="126" t="s">
        <v>4492</v>
      </c>
      <c r="U347" s="126" t="s">
        <v>906</v>
      </c>
      <c r="V347" s="126"/>
      <c r="W347" s="31" t="s">
        <v>5175</v>
      </c>
      <c r="AE347" s="9"/>
      <c r="AF347" s="9"/>
      <c r="AG347" s="6"/>
      <c r="AH347" s="9"/>
      <c r="AI347" s="5"/>
      <c r="AL347" s="9"/>
      <c r="AM347" s="32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</row>
    <row r="348" spans="2:148" ht="15.75">
      <c r="B348" s="13"/>
      <c r="C348" s="31"/>
      <c r="D348" s="32"/>
      <c r="E348" s="124">
        <v>10162695</v>
      </c>
      <c r="F348" s="13"/>
      <c r="G348" s="125" t="s">
        <v>2213</v>
      </c>
      <c r="H348" s="125" t="s">
        <v>4090</v>
      </c>
      <c r="I348" s="125" t="s">
        <v>3542</v>
      </c>
      <c r="J348" s="126">
        <v>3334542</v>
      </c>
      <c r="K348" s="126"/>
      <c r="L348" s="125"/>
      <c r="M348" s="126" t="s">
        <v>3642</v>
      </c>
      <c r="N348" s="126">
        <v>94</v>
      </c>
      <c r="O348" s="129">
        <v>5.238</v>
      </c>
      <c r="P348" s="127">
        <v>39619</v>
      </c>
      <c r="Q348" s="127">
        <v>39982</v>
      </c>
      <c r="R348" s="126" t="s">
        <v>4325</v>
      </c>
      <c r="S348" s="126" t="s">
        <v>3806</v>
      </c>
      <c r="T348" s="31" t="s">
        <v>2223</v>
      </c>
      <c r="U348" s="31" t="s">
        <v>3302</v>
      </c>
      <c r="W348" s="31" t="s">
        <v>266</v>
      </c>
      <c r="AE348" s="9"/>
      <c r="AF348" s="9"/>
      <c r="AG348" s="6"/>
      <c r="AH348" s="9"/>
      <c r="AI348" s="5"/>
      <c r="AL348" s="9"/>
      <c r="AM348" s="32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</row>
    <row r="349" spans="2:148" ht="15.75">
      <c r="B349" s="13"/>
      <c r="C349" s="31"/>
      <c r="D349" s="32"/>
      <c r="E349" s="32">
        <v>10235267</v>
      </c>
      <c r="F349" s="32"/>
      <c r="G349" s="32" t="s">
        <v>3759</v>
      </c>
      <c r="H349" s="32" t="s">
        <v>2062</v>
      </c>
      <c r="I349" s="32" t="s">
        <v>2063</v>
      </c>
      <c r="J349" s="31">
        <v>3334493</v>
      </c>
      <c r="K349" s="32" t="s">
        <v>3758</v>
      </c>
      <c r="L349" s="32">
        <v>3334493</v>
      </c>
      <c r="M349" s="31" t="s">
        <v>3642</v>
      </c>
      <c r="N349" s="31">
        <v>68</v>
      </c>
      <c r="O349" s="51">
        <v>3.77</v>
      </c>
      <c r="P349" s="57">
        <v>39855</v>
      </c>
      <c r="Q349" s="57">
        <v>40141</v>
      </c>
      <c r="R349" s="31" t="s">
        <v>4325</v>
      </c>
      <c r="S349" s="31" t="s">
        <v>1785</v>
      </c>
      <c r="T349" s="32" t="s">
        <v>2064</v>
      </c>
      <c r="U349" s="126" t="s">
        <v>906</v>
      </c>
      <c r="V349" s="126"/>
      <c r="W349" s="31" t="s">
        <v>1630</v>
      </c>
      <c r="AE349" s="9"/>
      <c r="AF349" s="9"/>
      <c r="AG349" s="6"/>
      <c r="AH349" s="9"/>
      <c r="AI349" s="5"/>
      <c r="AL349" s="9"/>
      <c r="AM349" s="32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</row>
    <row r="350" spans="1:148" ht="15.75">
      <c r="A350" s="124"/>
      <c r="B350" s="13"/>
      <c r="C350" s="125"/>
      <c r="D350" s="32"/>
      <c r="E350" s="124">
        <v>10844542</v>
      </c>
      <c r="F350" s="13"/>
      <c r="G350" s="125" t="s">
        <v>4532</v>
      </c>
      <c r="H350" s="125" t="s">
        <v>4608</v>
      </c>
      <c r="I350" s="125" t="s">
        <v>4531</v>
      </c>
      <c r="J350" s="126">
        <v>3334466</v>
      </c>
      <c r="K350" s="13"/>
      <c r="M350" s="126" t="s">
        <v>3642</v>
      </c>
      <c r="N350" s="31">
        <v>252</v>
      </c>
      <c r="O350" s="129">
        <v>9.389</v>
      </c>
      <c r="P350" s="127">
        <v>41198</v>
      </c>
      <c r="Q350" s="127">
        <v>41382</v>
      </c>
      <c r="R350" s="31" t="s">
        <v>259</v>
      </c>
      <c r="S350" s="126" t="s">
        <v>4583</v>
      </c>
      <c r="T350" s="126" t="s">
        <v>2223</v>
      </c>
      <c r="U350" s="31" t="s">
        <v>3302</v>
      </c>
      <c r="W350" s="31" t="s">
        <v>4629</v>
      </c>
      <c r="AE350" s="9"/>
      <c r="AF350" s="9"/>
      <c r="AG350" s="6"/>
      <c r="AH350" s="9"/>
      <c r="AI350" s="5"/>
      <c r="AL350" s="9"/>
      <c r="AM350" s="32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</row>
    <row r="351" spans="2:148" ht="15.75">
      <c r="B351" s="13"/>
      <c r="C351" s="31"/>
      <c r="D351" s="32"/>
      <c r="E351" s="124">
        <v>10611624</v>
      </c>
      <c r="F351" s="13"/>
      <c r="G351" s="125" t="s">
        <v>214</v>
      </c>
      <c r="H351" s="125" t="s">
        <v>215</v>
      </c>
      <c r="I351" s="125" t="s">
        <v>4453</v>
      </c>
      <c r="J351" s="126">
        <v>3374446</v>
      </c>
      <c r="K351" s="13"/>
      <c r="M351" s="126" t="s">
        <v>3642</v>
      </c>
      <c r="N351" s="31">
        <v>258</v>
      </c>
      <c r="O351" s="129">
        <v>3.39</v>
      </c>
      <c r="P351" s="127">
        <v>40718</v>
      </c>
      <c r="Q351" s="127">
        <v>40941</v>
      </c>
      <c r="R351" s="126" t="s">
        <v>4325</v>
      </c>
      <c r="S351" s="126" t="s">
        <v>526</v>
      </c>
      <c r="T351" s="126" t="s">
        <v>2223</v>
      </c>
      <c r="U351" s="31" t="s">
        <v>3302</v>
      </c>
      <c r="W351" s="31" t="s">
        <v>3127</v>
      </c>
      <c r="AE351" s="9"/>
      <c r="AF351" s="9"/>
      <c r="AG351" s="6"/>
      <c r="AH351" s="9"/>
      <c r="AI351" s="5"/>
      <c r="AL351" s="9"/>
      <c r="AM351" s="32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</row>
    <row r="352" spans="2:148" ht="15.75">
      <c r="B352" s="13"/>
      <c r="C352" s="31"/>
      <c r="D352" s="32"/>
      <c r="E352" s="124">
        <v>10222983</v>
      </c>
      <c r="F352" s="13"/>
      <c r="G352" s="125" t="s">
        <v>4143</v>
      </c>
      <c r="H352" s="125" t="s">
        <v>4144</v>
      </c>
      <c r="I352" s="125" t="s">
        <v>4145</v>
      </c>
      <c r="J352" s="126">
        <v>3334479</v>
      </c>
      <c r="K352" s="125"/>
      <c r="M352" s="126" t="s">
        <v>3642</v>
      </c>
      <c r="N352" s="31">
        <v>220</v>
      </c>
      <c r="O352" s="129">
        <v>7.85</v>
      </c>
      <c r="P352" s="127">
        <v>39805</v>
      </c>
      <c r="Q352" s="57">
        <v>40057</v>
      </c>
      <c r="R352" s="126" t="s">
        <v>4325</v>
      </c>
      <c r="S352" s="126" t="s">
        <v>1785</v>
      </c>
      <c r="T352" s="126" t="s">
        <v>2223</v>
      </c>
      <c r="U352" s="31" t="s">
        <v>3302</v>
      </c>
      <c r="W352" s="31" t="s">
        <v>2255</v>
      </c>
      <c r="AE352" s="9"/>
      <c r="AF352" s="9"/>
      <c r="AG352" s="6"/>
      <c r="AH352" s="9"/>
      <c r="AI352" s="5"/>
      <c r="AL352" s="9"/>
      <c r="AM352" s="32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</row>
    <row r="353" spans="2:148" ht="15.75">
      <c r="B353" s="13"/>
      <c r="C353" s="31"/>
      <c r="D353" s="32"/>
      <c r="E353" s="124">
        <v>11425595</v>
      </c>
      <c r="F353" s="13"/>
      <c r="G353" s="125" t="s">
        <v>5533</v>
      </c>
      <c r="H353" s="125" t="s">
        <v>5931</v>
      </c>
      <c r="I353" s="125" t="s">
        <v>5532</v>
      </c>
      <c r="J353" s="126">
        <v>5293714</v>
      </c>
      <c r="K353" s="13"/>
      <c r="M353" s="126" t="s">
        <v>3642</v>
      </c>
      <c r="N353" s="126">
        <v>260</v>
      </c>
      <c r="O353" s="129">
        <v>3.26</v>
      </c>
      <c r="P353" s="127">
        <v>42279</v>
      </c>
      <c r="Q353" s="127">
        <v>42509</v>
      </c>
      <c r="R353" s="126" t="s">
        <v>5238</v>
      </c>
      <c r="S353" s="126" t="s">
        <v>5521</v>
      </c>
      <c r="T353" s="126" t="s">
        <v>2223</v>
      </c>
      <c r="U353" s="92" t="s">
        <v>177</v>
      </c>
      <c r="V353" s="92"/>
      <c r="W353" s="31" t="s">
        <v>5551</v>
      </c>
      <c r="AE353" s="9"/>
      <c r="AF353" s="9"/>
      <c r="AG353" s="6"/>
      <c r="AH353" s="9"/>
      <c r="AI353" s="5"/>
      <c r="AL353" s="9"/>
      <c r="AM353" s="32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</row>
    <row r="354" spans="2:148" ht="15.75">
      <c r="B354" s="13"/>
      <c r="C354" s="31"/>
      <c r="D354" s="32"/>
      <c r="E354" s="124">
        <v>11411261</v>
      </c>
      <c r="F354" s="13"/>
      <c r="G354" s="125" t="s">
        <v>5477</v>
      </c>
      <c r="H354" s="125" t="s">
        <v>5932</v>
      </c>
      <c r="I354" s="125" t="s">
        <v>5476</v>
      </c>
      <c r="J354" s="126">
        <v>5292803</v>
      </c>
      <c r="K354" s="13"/>
      <c r="M354" s="126" t="s">
        <v>3642</v>
      </c>
      <c r="N354" s="126">
        <v>328</v>
      </c>
      <c r="O354" s="129">
        <v>3.86</v>
      </c>
      <c r="P354" s="127">
        <v>42251</v>
      </c>
      <c r="Q354" s="127">
        <v>42508</v>
      </c>
      <c r="R354" s="126" t="s">
        <v>5238</v>
      </c>
      <c r="S354" s="126" t="s">
        <v>5521</v>
      </c>
      <c r="T354" s="126" t="s">
        <v>2223</v>
      </c>
      <c r="U354" s="92" t="s">
        <v>177</v>
      </c>
      <c r="V354" s="92"/>
      <c r="W354" s="31" t="s">
        <v>5551</v>
      </c>
      <c r="AE354" s="9"/>
      <c r="AF354" s="9"/>
      <c r="AG354" s="6"/>
      <c r="AH354" s="9"/>
      <c r="AI354" s="5"/>
      <c r="AL354" s="9"/>
      <c r="AM354" s="32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</row>
    <row r="355" spans="2:148" ht="15.75">
      <c r="B355" s="13"/>
      <c r="C355" s="31"/>
      <c r="D355" s="32"/>
      <c r="E355" s="124">
        <v>10551427</v>
      </c>
      <c r="F355" s="13"/>
      <c r="G355" s="125" t="s">
        <v>3240</v>
      </c>
      <c r="H355" s="125" t="s">
        <v>655</v>
      </c>
      <c r="I355" s="125" t="s">
        <v>3239</v>
      </c>
      <c r="J355" s="126">
        <v>3334851</v>
      </c>
      <c r="K355" s="13"/>
      <c r="M355" s="126" t="s">
        <v>3642</v>
      </c>
      <c r="N355" s="31">
        <v>310</v>
      </c>
      <c r="O355" s="129">
        <v>4.678</v>
      </c>
      <c r="P355" s="127">
        <v>40599</v>
      </c>
      <c r="Q355" s="127">
        <v>40779</v>
      </c>
      <c r="R355" s="31" t="s">
        <v>4325</v>
      </c>
      <c r="S355" s="126" t="s">
        <v>3730</v>
      </c>
      <c r="T355" s="126" t="s">
        <v>3731</v>
      </c>
      <c r="U355" s="31" t="s">
        <v>3302</v>
      </c>
      <c r="W355" s="31" t="s">
        <v>2556</v>
      </c>
      <c r="AE355" s="9"/>
      <c r="AF355" s="9"/>
      <c r="AG355" s="6"/>
      <c r="AH355" s="9"/>
      <c r="AI355" s="5"/>
      <c r="AL355" s="9"/>
      <c r="AM355" s="32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</row>
    <row r="356" spans="2:148" ht="15.75">
      <c r="B356" s="13"/>
      <c r="C356" s="31"/>
      <c r="D356" s="32"/>
      <c r="E356" s="124">
        <v>11008256</v>
      </c>
      <c r="F356" s="13"/>
      <c r="G356" s="125" t="s">
        <v>4775</v>
      </c>
      <c r="H356" s="125" t="s">
        <v>4776</v>
      </c>
      <c r="I356" s="125" t="s">
        <v>4777</v>
      </c>
      <c r="J356" s="126">
        <v>5076495</v>
      </c>
      <c r="K356" s="13"/>
      <c r="L356" s="125"/>
      <c r="M356" s="126" t="s">
        <v>3642</v>
      </c>
      <c r="N356" s="31">
        <v>316</v>
      </c>
      <c r="O356" s="129">
        <v>4.57</v>
      </c>
      <c r="P356" s="127">
        <v>41516</v>
      </c>
      <c r="Q356" s="127">
        <v>41773</v>
      </c>
      <c r="R356" s="31" t="s">
        <v>259</v>
      </c>
      <c r="S356" s="126" t="s">
        <v>510</v>
      </c>
      <c r="T356" s="126" t="s">
        <v>2223</v>
      </c>
      <c r="U356" s="92" t="s">
        <v>3302</v>
      </c>
      <c r="V356" s="92"/>
      <c r="W356" s="31" t="s">
        <v>4801</v>
      </c>
      <c r="AE356" s="9"/>
      <c r="AF356" s="9"/>
      <c r="AG356" s="6"/>
      <c r="AH356" s="9"/>
      <c r="AI356" s="5"/>
      <c r="AL356" s="9"/>
      <c r="AM356" s="32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</row>
    <row r="357" spans="2:148" ht="15.75">
      <c r="B357" s="13"/>
      <c r="C357" s="31"/>
      <c r="D357" s="32"/>
      <c r="E357" s="124">
        <v>10835912</v>
      </c>
      <c r="F357" s="125"/>
      <c r="G357" s="125" t="s">
        <v>4504</v>
      </c>
      <c r="H357" s="125" t="s">
        <v>4590</v>
      </c>
      <c r="I357" s="125" t="s">
        <v>4503</v>
      </c>
      <c r="J357" s="126">
        <v>3334855</v>
      </c>
      <c r="K357" s="125"/>
      <c r="M357" s="126" t="s">
        <v>3642</v>
      </c>
      <c r="N357" s="31">
        <v>212</v>
      </c>
      <c r="O357" s="129">
        <v>3.375</v>
      </c>
      <c r="P357" s="127">
        <v>41183</v>
      </c>
      <c r="Q357" s="127">
        <v>41445</v>
      </c>
      <c r="R357" s="31" t="s">
        <v>259</v>
      </c>
      <c r="S357" s="126" t="s">
        <v>510</v>
      </c>
      <c r="T357" s="126" t="s">
        <v>2223</v>
      </c>
      <c r="U357" s="31" t="s">
        <v>3302</v>
      </c>
      <c r="W357" s="31" t="s">
        <v>4514</v>
      </c>
      <c r="AE357" s="9"/>
      <c r="AF357" s="9"/>
      <c r="AG357" s="6"/>
      <c r="AH357" s="9"/>
      <c r="AI357" s="5"/>
      <c r="AL357" s="9"/>
      <c r="AM357" s="32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</row>
    <row r="358" spans="2:148" ht="15.75">
      <c r="B358" s="13"/>
      <c r="C358" s="31"/>
      <c r="D358" s="32"/>
      <c r="E358" s="58">
        <v>292189</v>
      </c>
      <c r="G358" s="54" t="s">
        <v>925</v>
      </c>
      <c r="H358" s="54" t="s">
        <v>861</v>
      </c>
      <c r="I358" s="54" t="s">
        <v>926</v>
      </c>
      <c r="J358" s="91">
        <v>457796</v>
      </c>
      <c r="K358" s="91"/>
      <c r="L358" s="54" t="s">
        <v>926</v>
      </c>
      <c r="M358" s="31">
        <v>78704</v>
      </c>
      <c r="N358" s="91">
        <v>116</v>
      </c>
      <c r="O358" s="98">
        <v>0.82</v>
      </c>
      <c r="P358" s="57">
        <v>38806</v>
      </c>
      <c r="Q358" s="57">
        <v>39026</v>
      </c>
      <c r="R358" s="31" t="s">
        <v>4325</v>
      </c>
      <c r="S358" s="92" t="s">
        <v>4107</v>
      </c>
      <c r="T358" s="31" t="s">
        <v>4108</v>
      </c>
      <c r="U358" s="92" t="s">
        <v>906</v>
      </c>
      <c r="V358" s="92"/>
      <c r="W358" s="31" t="s">
        <v>1948</v>
      </c>
      <c r="AE358" s="9"/>
      <c r="AF358" s="9"/>
      <c r="AG358" s="6"/>
      <c r="AH358" s="9"/>
      <c r="AI358" s="5"/>
      <c r="AL358" s="9"/>
      <c r="AM358" s="32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</row>
    <row r="359" spans="2:148" ht="15.75">
      <c r="B359" s="13"/>
      <c r="C359" s="31"/>
      <c r="D359" s="32"/>
      <c r="G359" s="13" t="s">
        <v>1319</v>
      </c>
      <c r="H359" s="13" t="s">
        <v>2305</v>
      </c>
      <c r="I359" s="13" t="s">
        <v>2306</v>
      </c>
      <c r="L359" s="13" t="s">
        <v>4212</v>
      </c>
      <c r="M359" s="31">
        <v>78741</v>
      </c>
      <c r="N359" s="40">
        <v>98</v>
      </c>
      <c r="O359" s="51">
        <v>10.989999771118164</v>
      </c>
      <c r="P359" s="30">
        <v>36054</v>
      </c>
      <c r="Q359" s="30">
        <v>36115</v>
      </c>
      <c r="R359" s="30"/>
      <c r="S359" s="31" t="s">
        <v>380</v>
      </c>
      <c r="T359" s="31" t="s">
        <v>381</v>
      </c>
      <c r="U359" s="31" t="s">
        <v>3302</v>
      </c>
      <c r="W359" s="31" t="s">
        <v>3529</v>
      </c>
      <c r="AE359" s="9"/>
      <c r="AF359" s="9"/>
      <c r="AG359" s="6"/>
      <c r="AH359" s="9"/>
      <c r="AI359" s="5"/>
      <c r="AL359" s="9"/>
      <c r="AM359" s="32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</row>
    <row r="360" spans="1:148" ht="15.75">
      <c r="A360" s="124"/>
      <c r="B360" s="13"/>
      <c r="C360" s="125"/>
      <c r="D360" s="32"/>
      <c r="E360" s="124">
        <v>11535407</v>
      </c>
      <c r="F360" s="13"/>
      <c r="G360" s="125" t="s">
        <v>5747</v>
      </c>
      <c r="H360" s="125" t="s">
        <v>5789</v>
      </c>
      <c r="I360" s="125" t="s">
        <v>5746</v>
      </c>
      <c r="J360" s="126">
        <v>550796</v>
      </c>
      <c r="K360" s="13"/>
      <c r="M360" s="126" t="s">
        <v>532</v>
      </c>
      <c r="N360" s="31">
        <v>12</v>
      </c>
      <c r="O360" s="129">
        <v>0.26</v>
      </c>
      <c r="P360" s="127">
        <v>42509</v>
      </c>
      <c r="Q360" s="13"/>
      <c r="R360" s="126" t="s">
        <v>1871</v>
      </c>
      <c r="S360" s="126" t="s">
        <v>5790</v>
      </c>
      <c r="T360" s="126" t="s">
        <v>523</v>
      </c>
      <c r="U360" s="126" t="s">
        <v>907</v>
      </c>
      <c r="V360" s="126"/>
      <c r="W360" s="31" t="s">
        <v>5821</v>
      </c>
      <c r="AE360" s="9"/>
      <c r="AF360" s="9"/>
      <c r="AG360" s="6"/>
      <c r="AH360" s="9"/>
      <c r="AI360" s="5"/>
      <c r="AL360" s="9"/>
      <c r="AM360" s="32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</row>
    <row r="361" spans="2:148" ht="15.75">
      <c r="B361" s="13"/>
      <c r="C361" s="31"/>
      <c r="D361" s="32"/>
      <c r="E361" s="32">
        <v>208532</v>
      </c>
      <c r="G361" s="13" t="s">
        <v>3881</v>
      </c>
      <c r="H361" s="13" t="s">
        <v>2295</v>
      </c>
      <c r="I361" s="13" t="s">
        <v>1711</v>
      </c>
      <c r="L361" s="13" t="s">
        <v>3882</v>
      </c>
      <c r="M361" s="31">
        <v>78724</v>
      </c>
      <c r="N361" s="40">
        <v>240</v>
      </c>
      <c r="O361" s="51">
        <v>25.2</v>
      </c>
      <c r="P361" s="30">
        <v>37502</v>
      </c>
      <c r="Q361" s="30">
        <v>37655</v>
      </c>
      <c r="R361" s="31" t="s">
        <v>4325</v>
      </c>
      <c r="S361" s="31" t="s">
        <v>3883</v>
      </c>
      <c r="T361" s="31" t="s">
        <v>3884</v>
      </c>
      <c r="U361" s="31" t="s">
        <v>3302</v>
      </c>
      <c r="W361" s="31" t="s">
        <v>3737</v>
      </c>
      <c r="AE361" s="9"/>
      <c r="AF361" s="9"/>
      <c r="AG361" s="6"/>
      <c r="AH361" s="9"/>
      <c r="AI361" s="5"/>
      <c r="AL361" s="9"/>
      <c r="AM361" s="32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</row>
    <row r="362" spans="2:148" ht="15.75">
      <c r="B362" s="13"/>
      <c r="C362" s="31"/>
      <c r="D362" s="32"/>
      <c r="E362" s="32">
        <v>216549</v>
      </c>
      <c r="G362" s="13" t="s">
        <v>2009</v>
      </c>
      <c r="H362" s="13" t="s">
        <v>2010</v>
      </c>
      <c r="I362" s="13" t="s">
        <v>2011</v>
      </c>
      <c r="L362" s="13" t="s">
        <v>4136</v>
      </c>
      <c r="M362" s="31">
        <v>78721</v>
      </c>
      <c r="N362" s="31">
        <v>240</v>
      </c>
      <c r="O362" s="51">
        <v>10.2</v>
      </c>
      <c r="P362" s="103">
        <v>37699</v>
      </c>
      <c r="Q362" s="103">
        <v>37908</v>
      </c>
      <c r="R362" s="31" t="s">
        <v>2012</v>
      </c>
      <c r="S362" s="31" t="s">
        <v>2013</v>
      </c>
      <c r="T362" s="31" t="s">
        <v>2014</v>
      </c>
      <c r="U362" s="31" t="s">
        <v>3302</v>
      </c>
      <c r="W362" s="31" t="s">
        <v>2007</v>
      </c>
      <c r="AE362" s="9"/>
      <c r="AF362" s="9"/>
      <c r="AG362" s="6"/>
      <c r="AH362" s="9"/>
      <c r="AI362" s="5"/>
      <c r="AL362" s="9"/>
      <c r="AM362" s="32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</row>
    <row r="363" spans="2:148" ht="15.75">
      <c r="B363" s="13"/>
      <c r="C363" s="31"/>
      <c r="D363" s="32"/>
      <c r="E363" s="124" t="s">
        <v>6017</v>
      </c>
      <c r="F363" s="13"/>
      <c r="G363" s="202" t="s">
        <v>5957</v>
      </c>
      <c r="H363" s="13" t="s">
        <v>6016</v>
      </c>
      <c r="I363" s="125" t="s">
        <v>5689</v>
      </c>
      <c r="J363" s="126">
        <v>5308342</v>
      </c>
      <c r="K363" s="13"/>
      <c r="M363" s="126" t="s">
        <v>4152</v>
      </c>
      <c r="N363" s="31">
        <v>8</v>
      </c>
      <c r="O363" s="51">
        <v>0.5743</v>
      </c>
      <c r="P363" s="127">
        <v>42340</v>
      </c>
      <c r="Q363" s="125"/>
      <c r="R363" s="31" t="s">
        <v>5522</v>
      </c>
      <c r="S363" s="126" t="s">
        <v>5690</v>
      </c>
      <c r="T363" s="126" t="s">
        <v>5691</v>
      </c>
      <c r="U363" s="126" t="s">
        <v>5504</v>
      </c>
      <c r="V363" s="126">
        <v>1</v>
      </c>
      <c r="W363" s="92" t="s">
        <v>5676</v>
      </c>
      <c r="AE363" s="9"/>
      <c r="AF363" s="9"/>
      <c r="AG363" s="6"/>
      <c r="AH363" s="9"/>
      <c r="AI363" s="5"/>
      <c r="AL363" s="9"/>
      <c r="AM363" s="32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</row>
    <row r="364" spans="2:148" ht="15.75">
      <c r="B364" s="13"/>
      <c r="C364" s="31"/>
      <c r="D364" s="32"/>
      <c r="E364" s="59">
        <v>209721</v>
      </c>
      <c r="G364" s="59" t="s">
        <v>2027</v>
      </c>
      <c r="H364" s="59" t="s">
        <v>842</v>
      </c>
      <c r="I364" s="59" t="s">
        <v>4137</v>
      </c>
      <c r="J364" s="105"/>
      <c r="K364" s="105"/>
      <c r="L364" s="59" t="s">
        <v>2028</v>
      </c>
      <c r="M364" s="31">
        <v>78722</v>
      </c>
      <c r="N364" s="31">
        <v>8</v>
      </c>
      <c r="O364" s="113">
        <v>0.222</v>
      </c>
      <c r="P364" s="103">
        <v>37557</v>
      </c>
      <c r="Q364" s="103">
        <v>37659</v>
      </c>
      <c r="R364" s="104" t="s">
        <v>4325</v>
      </c>
      <c r="S364" s="104" t="s">
        <v>2029</v>
      </c>
      <c r="T364" s="104" t="s">
        <v>2030</v>
      </c>
      <c r="U364" s="4" t="s">
        <v>3302</v>
      </c>
      <c r="V364" s="4"/>
      <c r="W364" s="31" t="s">
        <v>2008</v>
      </c>
      <c r="AE364" s="9"/>
      <c r="AF364" s="9"/>
      <c r="AG364" s="6"/>
      <c r="AH364" s="9"/>
      <c r="AI364" s="5"/>
      <c r="AL364" s="9"/>
      <c r="AM364" s="32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</row>
    <row r="365" spans="2:148" ht="15.75">
      <c r="B365" s="13"/>
      <c r="C365" s="31"/>
      <c r="D365" s="32"/>
      <c r="E365" s="124">
        <v>11549757</v>
      </c>
      <c r="F365" s="13"/>
      <c r="G365" s="125" t="s">
        <v>5762</v>
      </c>
      <c r="H365" s="125" t="s">
        <v>5760</v>
      </c>
      <c r="I365" s="125" t="s">
        <v>5761</v>
      </c>
      <c r="J365" s="126">
        <v>272612</v>
      </c>
      <c r="K365" s="13"/>
      <c r="M365" s="126" t="s">
        <v>3633</v>
      </c>
      <c r="N365" s="31">
        <v>147</v>
      </c>
      <c r="O365" s="129">
        <v>0.76</v>
      </c>
      <c r="P365" s="127">
        <v>42536</v>
      </c>
      <c r="Q365" s="13"/>
      <c r="R365" s="126" t="s">
        <v>259</v>
      </c>
      <c r="S365" s="31" t="s">
        <v>5788</v>
      </c>
      <c r="T365" s="126" t="s">
        <v>5801</v>
      </c>
      <c r="U365" s="126" t="s">
        <v>907</v>
      </c>
      <c r="V365" s="126"/>
      <c r="W365" s="31" t="s">
        <v>5821</v>
      </c>
      <c r="AE365" s="9"/>
      <c r="AF365" s="9"/>
      <c r="AG365" s="6"/>
      <c r="AH365" s="9"/>
      <c r="AI365" s="5"/>
      <c r="AL365" s="9"/>
      <c r="AM365" s="32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</row>
    <row r="366" spans="2:148" ht="15.75">
      <c r="B366" s="13"/>
      <c r="C366" s="31"/>
      <c r="D366" s="32"/>
      <c r="E366" s="160" t="s">
        <v>4584</v>
      </c>
      <c r="F366" s="156"/>
      <c r="G366" s="153" t="s">
        <v>601</v>
      </c>
      <c r="H366" s="153" t="s">
        <v>3354</v>
      </c>
      <c r="I366" s="153" t="s">
        <v>255</v>
      </c>
      <c r="J366" s="156">
        <v>163862</v>
      </c>
      <c r="K366" s="156" t="s">
        <v>2033</v>
      </c>
      <c r="L366" s="153"/>
      <c r="M366" s="156">
        <v>78705</v>
      </c>
      <c r="N366" s="156">
        <v>200</v>
      </c>
      <c r="O366" s="162">
        <v>2.68</v>
      </c>
      <c r="P366" s="172">
        <v>39503</v>
      </c>
      <c r="Q366" s="172">
        <v>39876</v>
      </c>
      <c r="R366" s="163" t="s">
        <v>1655</v>
      </c>
      <c r="S366" s="163" t="s">
        <v>256</v>
      </c>
      <c r="T366" s="156" t="s">
        <v>3343</v>
      </c>
      <c r="U366" s="31" t="s">
        <v>3302</v>
      </c>
      <c r="W366" s="156" t="s">
        <v>3886</v>
      </c>
      <c r="AE366" s="9"/>
      <c r="AF366" s="9"/>
      <c r="AG366" s="6"/>
      <c r="AH366" s="9"/>
      <c r="AI366" s="5"/>
      <c r="AL366" s="9"/>
      <c r="AM366" s="32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</row>
    <row r="367" spans="2:148" ht="15.75">
      <c r="B367" s="13"/>
      <c r="C367" s="31"/>
      <c r="D367" s="32"/>
      <c r="E367" s="152">
        <v>10176855</v>
      </c>
      <c r="F367" s="153"/>
      <c r="G367" s="154" t="s">
        <v>2188</v>
      </c>
      <c r="H367" s="154" t="s">
        <v>61</v>
      </c>
      <c r="I367" s="154" t="s">
        <v>2613</v>
      </c>
      <c r="J367" s="155">
        <v>2017038</v>
      </c>
      <c r="K367" s="153"/>
      <c r="L367" s="153"/>
      <c r="M367" s="156">
        <v>78705</v>
      </c>
      <c r="N367" s="165">
        <v>30</v>
      </c>
      <c r="O367" s="159">
        <v>1.646</v>
      </c>
      <c r="P367" s="157">
        <v>39659</v>
      </c>
      <c r="Q367" s="157">
        <v>39962</v>
      </c>
      <c r="R367" s="155" t="s">
        <v>1655</v>
      </c>
      <c r="S367" s="155" t="s">
        <v>2612</v>
      </c>
      <c r="T367" s="155" t="s">
        <v>1121</v>
      </c>
      <c r="U367" s="155" t="s">
        <v>906</v>
      </c>
      <c r="V367" s="155"/>
      <c r="W367" s="156" t="s">
        <v>187</v>
      </c>
      <c r="AE367" s="9"/>
      <c r="AF367" s="9"/>
      <c r="AG367" s="6"/>
      <c r="AH367" s="9"/>
      <c r="AI367" s="5"/>
      <c r="AL367" s="9"/>
      <c r="AM367" s="32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</row>
    <row r="368" spans="2:148" ht="15.75">
      <c r="B368" s="13"/>
      <c r="C368" s="31"/>
      <c r="D368" s="32"/>
      <c r="E368" s="32">
        <v>10119084</v>
      </c>
      <c r="G368" s="13" t="s">
        <v>605</v>
      </c>
      <c r="H368" s="13" t="s">
        <v>3355</v>
      </c>
      <c r="I368" s="13" t="s">
        <v>2367</v>
      </c>
      <c r="J368" s="31">
        <v>163862</v>
      </c>
      <c r="K368" s="31" t="s">
        <v>2033</v>
      </c>
      <c r="M368" s="31">
        <v>78705</v>
      </c>
      <c r="N368" s="31">
        <f>244+251</f>
        <v>495</v>
      </c>
      <c r="O368" s="51">
        <v>3.92</v>
      </c>
      <c r="P368" s="57">
        <v>39505</v>
      </c>
      <c r="Q368" s="57">
        <v>39717</v>
      </c>
      <c r="R368" s="92" t="s">
        <v>1655</v>
      </c>
      <c r="S368" s="92" t="s">
        <v>256</v>
      </c>
      <c r="T368" s="31" t="s">
        <v>3343</v>
      </c>
      <c r="U368" s="31" t="s">
        <v>906</v>
      </c>
      <c r="W368" s="31" t="s">
        <v>3886</v>
      </c>
      <c r="AE368" s="9"/>
      <c r="AF368" s="9"/>
      <c r="AG368" s="6"/>
      <c r="AH368" s="9"/>
      <c r="AI368" s="5"/>
      <c r="AL368" s="9"/>
      <c r="AM368" s="32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</row>
    <row r="369" spans="2:148" ht="15.75">
      <c r="B369" s="13"/>
      <c r="C369" s="125"/>
      <c r="D369" s="32"/>
      <c r="E369" s="124">
        <v>10642371</v>
      </c>
      <c r="F369" s="13"/>
      <c r="G369" s="125" t="s">
        <v>2109</v>
      </c>
      <c r="H369" s="125" t="s">
        <v>4454</v>
      </c>
      <c r="I369" s="125" t="s">
        <v>4455</v>
      </c>
      <c r="J369" s="126">
        <v>3352149</v>
      </c>
      <c r="K369" s="13"/>
      <c r="M369" s="126" t="s">
        <v>532</v>
      </c>
      <c r="N369" s="31">
        <v>275</v>
      </c>
      <c r="O369" s="51">
        <v>2.565</v>
      </c>
      <c r="P369" s="127">
        <v>40781</v>
      </c>
      <c r="Q369" s="127">
        <v>40938</v>
      </c>
      <c r="R369" s="31" t="s">
        <v>1655</v>
      </c>
      <c r="S369" s="126" t="s">
        <v>3975</v>
      </c>
      <c r="T369" s="126" t="s">
        <v>2224</v>
      </c>
      <c r="U369" s="31" t="s">
        <v>3302</v>
      </c>
      <c r="W369" s="31" t="s">
        <v>3104</v>
      </c>
      <c r="AE369" s="9"/>
      <c r="AF369" s="9"/>
      <c r="AG369" s="6"/>
      <c r="AH369" s="9"/>
      <c r="AI369" s="5"/>
      <c r="AL369" s="9"/>
      <c r="AM369" s="32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</row>
    <row r="370" spans="2:148" ht="15.75">
      <c r="B370" s="13"/>
      <c r="C370" s="31"/>
      <c r="D370" s="32"/>
      <c r="E370" s="253">
        <v>11679440</v>
      </c>
      <c r="F370" s="215"/>
      <c r="G370" s="254" t="s">
        <v>6098</v>
      </c>
      <c r="H370" s="254" t="s">
        <v>6099</v>
      </c>
      <c r="I370" s="254" t="s">
        <v>6100</v>
      </c>
      <c r="J370" s="254">
        <v>3352150</v>
      </c>
      <c r="K370" s="215"/>
      <c r="L370" s="215"/>
      <c r="M370" s="255" t="s">
        <v>532</v>
      </c>
      <c r="N370" s="220">
        <v>280</v>
      </c>
      <c r="O370" s="255">
        <v>2.96</v>
      </c>
      <c r="P370" s="256">
        <v>42793</v>
      </c>
      <c r="Q370" s="220"/>
      <c r="R370" s="220" t="s">
        <v>1871</v>
      </c>
      <c r="S370" s="255" t="s">
        <v>6101</v>
      </c>
      <c r="T370" s="255" t="s">
        <v>2224</v>
      </c>
      <c r="U370" s="255" t="s">
        <v>907</v>
      </c>
      <c r="W370" s="156" t="s">
        <v>6159</v>
      </c>
      <c r="AE370" s="9"/>
      <c r="AF370" s="9"/>
      <c r="AG370" s="6"/>
      <c r="AH370" s="9"/>
      <c r="AI370" s="5"/>
      <c r="AL370" s="9"/>
      <c r="AM370" s="32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</row>
    <row r="371" spans="2:148" ht="15.75">
      <c r="B371" s="13"/>
      <c r="C371" s="31"/>
      <c r="D371" s="32"/>
      <c r="E371" s="58">
        <v>10018216</v>
      </c>
      <c r="G371" s="54" t="s">
        <v>2434</v>
      </c>
      <c r="H371" s="54" t="s">
        <v>2435</v>
      </c>
      <c r="I371" s="54" t="s">
        <v>2436</v>
      </c>
      <c r="J371" s="91">
        <v>368684</v>
      </c>
      <c r="K371" s="91"/>
      <c r="L371" s="54" t="s">
        <v>2436</v>
      </c>
      <c r="M371" s="91">
        <v>78704</v>
      </c>
      <c r="N371" s="91">
        <v>24</v>
      </c>
      <c r="O371" s="98">
        <v>0.98</v>
      </c>
      <c r="P371" s="57">
        <v>39171</v>
      </c>
      <c r="Q371" s="57">
        <v>39338</v>
      </c>
      <c r="R371" s="31" t="s">
        <v>4073</v>
      </c>
      <c r="S371" s="92" t="s">
        <v>1050</v>
      </c>
      <c r="T371" s="31" t="s">
        <v>4375</v>
      </c>
      <c r="U371" s="92" t="s">
        <v>906</v>
      </c>
      <c r="V371" s="92"/>
      <c r="W371" s="92" t="s">
        <v>2259</v>
      </c>
      <c r="AE371" s="9"/>
      <c r="AF371" s="9"/>
      <c r="AG371" s="6"/>
      <c r="AH371" s="9"/>
      <c r="AI371" s="5"/>
      <c r="AL371" s="9"/>
      <c r="AM371" s="32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</row>
    <row r="372" spans="2:148" ht="15.75">
      <c r="B372" s="13"/>
      <c r="C372" s="31"/>
      <c r="D372" s="32"/>
      <c r="E372" s="58">
        <v>299369</v>
      </c>
      <c r="G372" s="54" t="s">
        <v>1809</v>
      </c>
      <c r="H372" s="54" t="s">
        <v>1810</v>
      </c>
      <c r="I372" s="32" t="s">
        <v>3456</v>
      </c>
      <c r="J372" s="31">
        <v>253055</v>
      </c>
      <c r="L372" s="54" t="s">
        <v>2471</v>
      </c>
      <c r="M372" s="91">
        <v>78702</v>
      </c>
      <c r="N372" s="91">
        <v>24</v>
      </c>
      <c r="O372" s="98">
        <v>0.65</v>
      </c>
      <c r="P372" s="57">
        <v>38905</v>
      </c>
      <c r="Q372" s="57">
        <v>39248</v>
      </c>
      <c r="R372" s="31" t="s">
        <v>4073</v>
      </c>
      <c r="S372" s="92" t="s">
        <v>1811</v>
      </c>
      <c r="T372" s="92" t="s">
        <v>1812</v>
      </c>
      <c r="U372" s="4" t="s">
        <v>3302</v>
      </c>
      <c r="V372" s="4"/>
      <c r="W372" s="31" t="s">
        <v>769</v>
      </c>
      <c r="AE372" s="9"/>
      <c r="AF372" s="9"/>
      <c r="AG372" s="6"/>
      <c r="AH372" s="9"/>
      <c r="AI372" s="5"/>
      <c r="AL372" s="9"/>
      <c r="AM372" s="32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</row>
    <row r="373" spans="2:148" ht="15.75">
      <c r="B373" s="13"/>
      <c r="C373" s="31"/>
      <c r="D373" s="32"/>
      <c r="E373" s="124" t="s">
        <v>4430</v>
      </c>
      <c r="F373" s="13"/>
      <c r="G373" s="125" t="s">
        <v>4397</v>
      </c>
      <c r="H373" s="125" t="s">
        <v>2802</v>
      </c>
      <c r="I373" s="125" t="s">
        <v>462</v>
      </c>
      <c r="J373" s="126">
        <v>457778</v>
      </c>
      <c r="K373" s="126"/>
      <c r="L373" s="125"/>
      <c r="M373" s="126" t="s">
        <v>539</v>
      </c>
      <c r="N373" s="126">
        <v>6</v>
      </c>
      <c r="O373" s="129">
        <v>0.283</v>
      </c>
      <c r="P373" s="127">
        <v>39567</v>
      </c>
      <c r="Q373" s="127">
        <v>39930</v>
      </c>
      <c r="R373" s="126" t="s">
        <v>1547</v>
      </c>
      <c r="S373" s="126" t="s">
        <v>2240</v>
      </c>
      <c r="T373" s="31" t="s">
        <v>2221</v>
      </c>
      <c r="U373" s="4" t="s">
        <v>3302</v>
      </c>
      <c r="V373" s="4"/>
      <c r="W373" s="31" t="s">
        <v>266</v>
      </c>
      <c r="AE373" s="9"/>
      <c r="AF373" s="9"/>
      <c r="AG373" s="6"/>
      <c r="AH373" s="9"/>
      <c r="AI373" s="5"/>
      <c r="AL373" s="9"/>
      <c r="AM373" s="32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</row>
    <row r="374" spans="2:148" ht="15.75">
      <c r="B374" s="13"/>
      <c r="C374" s="31"/>
      <c r="D374" s="32"/>
      <c r="E374" s="56" t="s">
        <v>1542</v>
      </c>
      <c r="G374" s="54" t="s">
        <v>1242</v>
      </c>
      <c r="H374" s="54" t="s">
        <v>1543</v>
      </c>
      <c r="I374" s="54" t="s">
        <v>2931</v>
      </c>
      <c r="J374" s="91">
        <v>753818</v>
      </c>
      <c r="K374" s="91"/>
      <c r="L374" s="54" t="s">
        <v>2931</v>
      </c>
      <c r="M374" s="91">
        <v>78704</v>
      </c>
      <c r="N374" s="91">
        <v>486</v>
      </c>
      <c r="O374" s="98">
        <v>2.991</v>
      </c>
      <c r="P374" s="57">
        <v>38896</v>
      </c>
      <c r="Q374" s="54"/>
      <c r="R374" s="31" t="s">
        <v>1600</v>
      </c>
      <c r="S374" s="92" t="s">
        <v>4247</v>
      </c>
      <c r="T374" s="92" t="s">
        <v>1384</v>
      </c>
      <c r="U374" s="126" t="s">
        <v>2049</v>
      </c>
      <c r="V374" s="126"/>
      <c r="W374" s="31" t="s">
        <v>1814</v>
      </c>
      <c r="AE374" s="9"/>
      <c r="AF374" s="9"/>
      <c r="AG374" s="6"/>
      <c r="AH374" s="9"/>
      <c r="AI374" s="5"/>
      <c r="AL374" s="9"/>
      <c r="AM374" s="32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</row>
    <row r="375" spans="2:148" ht="15.75">
      <c r="B375" s="13"/>
      <c r="C375" s="31"/>
      <c r="D375" s="32"/>
      <c r="E375" s="56" t="s">
        <v>571</v>
      </c>
      <c r="G375" s="54" t="s">
        <v>2403</v>
      </c>
      <c r="H375" s="55" t="s">
        <v>1746</v>
      </c>
      <c r="I375" s="54" t="s">
        <v>916</v>
      </c>
      <c r="J375" s="126">
        <v>444248</v>
      </c>
      <c r="K375" s="91"/>
      <c r="L375" s="54" t="s">
        <v>916</v>
      </c>
      <c r="M375" s="31">
        <v>78702</v>
      </c>
      <c r="N375" s="91">
        <v>18</v>
      </c>
      <c r="O375" s="98">
        <v>0.4</v>
      </c>
      <c r="P375" s="57">
        <v>38798</v>
      </c>
      <c r="Q375" s="57">
        <v>39290</v>
      </c>
      <c r="R375" s="31" t="s">
        <v>2012</v>
      </c>
      <c r="S375" s="92" t="s">
        <v>1088</v>
      </c>
      <c r="T375" s="92" t="s">
        <v>1089</v>
      </c>
      <c r="U375" s="31" t="s">
        <v>3302</v>
      </c>
      <c r="W375" s="31" t="s">
        <v>1948</v>
      </c>
      <c r="AE375" s="9"/>
      <c r="AF375" s="9"/>
      <c r="AG375" s="6"/>
      <c r="AH375" s="9"/>
      <c r="AI375" s="5"/>
      <c r="AL375" s="9"/>
      <c r="AM375" s="32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</row>
    <row r="376" spans="1:148" ht="15.75">
      <c r="A376" s="124"/>
      <c r="B376" s="13"/>
      <c r="D376" s="32"/>
      <c r="E376" s="124">
        <v>11245581</v>
      </c>
      <c r="F376" s="13"/>
      <c r="G376" s="125" t="s">
        <v>5216</v>
      </c>
      <c r="H376" s="125" t="s">
        <v>5214</v>
      </c>
      <c r="I376" s="125" t="s">
        <v>5215</v>
      </c>
      <c r="J376" s="126">
        <v>3325867</v>
      </c>
      <c r="K376" s="13"/>
      <c r="M376" s="126" t="s">
        <v>2777</v>
      </c>
      <c r="N376" s="31">
        <v>18</v>
      </c>
      <c r="O376" s="129">
        <v>2.526</v>
      </c>
      <c r="P376" s="127">
        <v>41947</v>
      </c>
      <c r="Q376" s="127">
        <v>42356</v>
      </c>
      <c r="R376" s="126" t="s">
        <v>5238</v>
      </c>
      <c r="S376" s="126" t="s">
        <v>5251</v>
      </c>
      <c r="T376" s="126" t="s">
        <v>119</v>
      </c>
      <c r="U376" s="126" t="s">
        <v>906</v>
      </c>
      <c r="V376" s="126"/>
      <c r="W376" s="31" t="s">
        <v>5261</v>
      </c>
      <c r="AE376" s="9"/>
      <c r="AF376" s="9"/>
      <c r="AG376" s="6"/>
      <c r="AH376" s="9"/>
      <c r="AI376" s="5"/>
      <c r="AL376" s="9"/>
      <c r="AM376" s="32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</row>
    <row r="377" spans="2:148" ht="15.75">
      <c r="B377" s="13"/>
      <c r="C377" s="31"/>
      <c r="D377" s="32"/>
      <c r="E377" s="253">
        <v>11671556</v>
      </c>
      <c r="F377" s="215"/>
      <c r="G377" s="254" t="s">
        <v>6102</v>
      </c>
      <c r="H377" s="254" t="s">
        <v>6103</v>
      </c>
      <c r="I377" s="254" t="s">
        <v>6104</v>
      </c>
      <c r="J377" s="254">
        <v>5303767</v>
      </c>
      <c r="K377" s="215"/>
      <c r="L377" s="215"/>
      <c r="M377" s="255" t="s">
        <v>4280</v>
      </c>
      <c r="N377" s="220">
        <v>247</v>
      </c>
      <c r="O377" s="255" t="s">
        <v>6105</v>
      </c>
      <c r="P377" s="256">
        <v>42776</v>
      </c>
      <c r="Q377" s="215"/>
      <c r="R377" s="255" t="s">
        <v>4460</v>
      </c>
      <c r="S377" s="255" t="s">
        <v>6013</v>
      </c>
      <c r="T377" s="255" t="s">
        <v>6005</v>
      </c>
      <c r="U377" s="255" t="s">
        <v>907</v>
      </c>
      <c r="W377" s="156" t="s">
        <v>6159</v>
      </c>
      <c r="AE377" s="9"/>
      <c r="AF377" s="9"/>
      <c r="AG377" s="6"/>
      <c r="AH377" s="9"/>
      <c r="AI377" s="5"/>
      <c r="AL377" s="9"/>
      <c r="AM377" s="32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</row>
    <row r="378" spans="2:148" ht="15.75">
      <c r="B378" s="13"/>
      <c r="C378" s="31"/>
      <c r="D378" s="32"/>
      <c r="E378" s="124" t="s">
        <v>5570</v>
      </c>
      <c r="F378" s="13"/>
      <c r="G378" s="125" t="s">
        <v>5559</v>
      </c>
      <c r="H378" s="125" t="s">
        <v>5571</v>
      </c>
      <c r="I378" s="125" t="s">
        <v>5189</v>
      </c>
      <c r="J378" s="126">
        <v>5113494</v>
      </c>
      <c r="K378" s="13"/>
      <c r="M378" s="126" t="s">
        <v>2762</v>
      </c>
      <c r="N378" s="31">
        <v>336</v>
      </c>
      <c r="O378" s="129">
        <v>17.19</v>
      </c>
      <c r="P378" s="127">
        <v>41939</v>
      </c>
      <c r="Q378" s="125"/>
      <c r="R378" s="126" t="s">
        <v>5238</v>
      </c>
      <c r="S378" s="126" t="s">
        <v>4887</v>
      </c>
      <c r="T378" s="126" t="s">
        <v>119</v>
      </c>
      <c r="U378" s="126" t="s">
        <v>554</v>
      </c>
      <c r="V378" s="126"/>
      <c r="W378" s="31" t="s">
        <v>5261</v>
      </c>
      <c r="AE378" s="9"/>
      <c r="AF378" s="9"/>
      <c r="AG378" s="6"/>
      <c r="AH378" s="9"/>
      <c r="AI378" s="5"/>
      <c r="AL378" s="9"/>
      <c r="AM378" s="32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</row>
    <row r="379" spans="2:148" ht="15.75">
      <c r="B379" s="13"/>
      <c r="C379" s="31"/>
      <c r="D379" s="32"/>
      <c r="E379" s="124">
        <v>11565704</v>
      </c>
      <c r="G379" s="125" t="s">
        <v>5851</v>
      </c>
      <c r="H379" s="125" t="s">
        <v>6039</v>
      </c>
      <c r="I379" s="125" t="s">
        <v>5852</v>
      </c>
      <c r="J379" s="126">
        <v>289442</v>
      </c>
      <c r="K379" s="13"/>
      <c r="M379" s="126" t="s">
        <v>534</v>
      </c>
      <c r="N379" s="31">
        <v>36</v>
      </c>
      <c r="O379" s="129">
        <v>0.64</v>
      </c>
      <c r="P379" s="127">
        <v>42566</v>
      </c>
      <c r="Q379" s="13"/>
      <c r="R379" s="31" t="s">
        <v>5522</v>
      </c>
      <c r="S379" s="126" t="s">
        <v>5853</v>
      </c>
      <c r="T379" s="126" t="s">
        <v>119</v>
      </c>
      <c r="U379" s="126" t="s">
        <v>907</v>
      </c>
      <c r="V379" s="126"/>
      <c r="W379" s="31" t="s">
        <v>5939</v>
      </c>
      <c r="AE379" s="9"/>
      <c r="AF379" s="9"/>
      <c r="AG379" s="6"/>
      <c r="AH379" s="9"/>
      <c r="AI379" s="5"/>
      <c r="AL379" s="9"/>
      <c r="AM379" s="32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</row>
    <row r="380" spans="2:148" ht="15.75">
      <c r="B380" s="13"/>
      <c r="C380" s="31"/>
      <c r="D380" s="32"/>
      <c r="E380" s="32">
        <v>214361</v>
      </c>
      <c r="G380" s="13" t="s">
        <v>3374</v>
      </c>
      <c r="H380" s="13" t="s">
        <v>2455</v>
      </c>
      <c r="I380" s="47" t="s">
        <v>3375</v>
      </c>
      <c r="J380" s="46"/>
      <c r="K380" s="46"/>
      <c r="L380" s="13" t="s">
        <v>1795</v>
      </c>
      <c r="M380" s="31">
        <v>78701</v>
      </c>
      <c r="N380" s="31">
        <v>249</v>
      </c>
      <c r="O380" s="51">
        <v>1.5</v>
      </c>
      <c r="P380" s="103">
        <v>37671</v>
      </c>
      <c r="Q380" s="103">
        <v>37958</v>
      </c>
      <c r="R380" s="104" t="s">
        <v>1722</v>
      </c>
      <c r="S380" s="31" t="s">
        <v>3376</v>
      </c>
      <c r="T380" s="46" t="s">
        <v>3377</v>
      </c>
      <c r="U380" s="31" t="s">
        <v>3302</v>
      </c>
      <c r="W380" s="31" t="s">
        <v>2007</v>
      </c>
      <c r="AE380" s="9"/>
      <c r="AF380" s="9"/>
      <c r="AG380" s="6"/>
      <c r="AH380" s="9"/>
      <c r="AI380" s="5"/>
      <c r="AL380" s="9"/>
      <c r="AM380" s="32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</row>
    <row r="381" spans="1:148" ht="15.75">
      <c r="A381" s="189"/>
      <c r="B381" s="13"/>
      <c r="C381" s="188"/>
      <c r="D381" s="32"/>
      <c r="E381" s="58">
        <v>296947</v>
      </c>
      <c r="G381" s="54" t="s">
        <v>1891</v>
      </c>
      <c r="H381" s="55" t="s">
        <v>4307</v>
      </c>
      <c r="I381" s="54" t="s">
        <v>1892</v>
      </c>
      <c r="J381" s="91">
        <v>3218519</v>
      </c>
      <c r="K381" s="91"/>
      <c r="L381" s="54" t="s">
        <v>1892</v>
      </c>
      <c r="M381" s="91">
        <v>78705</v>
      </c>
      <c r="N381" s="91">
        <v>44</v>
      </c>
      <c r="O381" s="98">
        <v>0.65</v>
      </c>
      <c r="P381" s="57">
        <v>38863</v>
      </c>
      <c r="Q381" s="57">
        <v>39248</v>
      </c>
      <c r="R381" s="92" t="s">
        <v>4325</v>
      </c>
      <c r="S381" s="92" t="s">
        <v>4308</v>
      </c>
      <c r="T381" s="92" t="s">
        <v>4309</v>
      </c>
      <c r="U381" s="92" t="s">
        <v>3302</v>
      </c>
      <c r="V381" s="92"/>
      <c r="W381" s="31" t="s">
        <v>1814</v>
      </c>
      <c r="AE381" s="9"/>
      <c r="AF381" s="9"/>
      <c r="AG381" s="6"/>
      <c r="AH381" s="9"/>
      <c r="AI381" s="5"/>
      <c r="AL381" s="9"/>
      <c r="AM381" s="32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</row>
    <row r="382" spans="2:148" ht="15.75">
      <c r="B382" s="13"/>
      <c r="C382" s="31"/>
      <c r="D382" s="32"/>
      <c r="E382" s="124">
        <v>10189602</v>
      </c>
      <c r="F382" s="13"/>
      <c r="G382" s="125" t="s">
        <v>3167</v>
      </c>
      <c r="H382" s="125" t="s">
        <v>2691</v>
      </c>
      <c r="I382" s="125" t="s">
        <v>3166</v>
      </c>
      <c r="J382" s="126">
        <v>253203</v>
      </c>
      <c r="K382" s="13"/>
      <c r="M382" s="126" t="s">
        <v>532</v>
      </c>
      <c r="N382" s="31">
        <v>12</v>
      </c>
      <c r="O382" s="129">
        <v>0.096</v>
      </c>
      <c r="P382" s="127">
        <v>39696</v>
      </c>
      <c r="Q382" s="127">
        <v>40073</v>
      </c>
      <c r="R382" s="126" t="s">
        <v>1655</v>
      </c>
      <c r="S382" s="126" t="s">
        <v>70</v>
      </c>
      <c r="T382" s="126" t="s">
        <v>2083</v>
      </c>
      <c r="U382" s="92" t="s">
        <v>3302</v>
      </c>
      <c r="V382" s="92"/>
      <c r="W382" s="31" t="s">
        <v>187</v>
      </c>
      <c r="AE382" s="9"/>
      <c r="AF382" s="9"/>
      <c r="AG382" s="6"/>
      <c r="AH382" s="9"/>
      <c r="AI382" s="5"/>
      <c r="AL382" s="9"/>
      <c r="AM382" s="32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</row>
    <row r="383" spans="1:148" ht="15.75">
      <c r="A383" s="124"/>
      <c r="B383" s="13"/>
      <c r="C383" s="125"/>
      <c r="D383" s="32"/>
      <c r="E383" s="124">
        <v>11300629</v>
      </c>
      <c r="F383" s="13"/>
      <c r="G383" s="125" t="s">
        <v>5282</v>
      </c>
      <c r="H383" s="125" t="s">
        <v>5331</v>
      </c>
      <c r="I383" s="125" t="s">
        <v>5283</v>
      </c>
      <c r="J383" s="125">
        <v>93740</v>
      </c>
      <c r="K383" s="13"/>
      <c r="M383" s="126" t="s">
        <v>532</v>
      </c>
      <c r="N383" s="31">
        <v>9</v>
      </c>
      <c r="O383" s="129">
        <v>0.327</v>
      </c>
      <c r="P383" s="127">
        <v>42060</v>
      </c>
      <c r="Q383" s="127">
        <v>42648</v>
      </c>
      <c r="R383" s="126" t="s">
        <v>1028</v>
      </c>
      <c r="S383" s="126" t="s">
        <v>779</v>
      </c>
      <c r="T383" s="126" t="s">
        <v>2229</v>
      </c>
      <c r="U383" s="126" t="s">
        <v>906</v>
      </c>
      <c r="V383" s="126"/>
      <c r="W383" s="31" t="s">
        <v>5373</v>
      </c>
      <c r="AE383" s="9"/>
      <c r="AF383" s="9"/>
      <c r="AG383" s="6"/>
      <c r="AH383" s="9"/>
      <c r="AI383" s="5"/>
      <c r="AL383" s="9"/>
      <c r="AM383" s="32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</row>
    <row r="384" spans="2:148" ht="15.75">
      <c r="B384" s="13"/>
      <c r="C384" s="31"/>
      <c r="D384" s="32"/>
      <c r="E384" s="58">
        <v>307351</v>
      </c>
      <c r="G384" s="58" t="s">
        <v>2402</v>
      </c>
      <c r="H384" s="58" t="s">
        <v>570</v>
      </c>
      <c r="I384" s="58" t="s">
        <v>246</v>
      </c>
      <c r="J384" s="91"/>
      <c r="K384" s="91"/>
      <c r="L384" s="58" t="s">
        <v>246</v>
      </c>
      <c r="M384" s="91">
        <v>78733</v>
      </c>
      <c r="N384" s="91">
        <v>54</v>
      </c>
      <c r="O384" s="98">
        <v>34.54</v>
      </c>
      <c r="P384" s="112">
        <v>39024</v>
      </c>
      <c r="Q384" s="112">
        <v>39504</v>
      </c>
      <c r="R384" s="91" t="s">
        <v>4073</v>
      </c>
      <c r="S384" s="91" t="s">
        <v>247</v>
      </c>
      <c r="T384" s="91" t="s">
        <v>569</v>
      </c>
      <c r="U384" s="92" t="s">
        <v>906</v>
      </c>
      <c r="V384" s="92"/>
      <c r="W384" s="31" t="s">
        <v>4322</v>
      </c>
      <c r="AE384" s="9"/>
      <c r="AF384" s="9"/>
      <c r="AG384" s="6"/>
      <c r="AH384" s="9"/>
      <c r="AI384" s="5"/>
      <c r="AL384" s="9"/>
      <c r="AM384" s="32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</row>
    <row r="385" spans="1:148" ht="15.75">
      <c r="A385" s="124"/>
      <c r="B385" s="13"/>
      <c r="C385" s="125"/>
      <c r="D385" s="32"/>
      <c r="E385" s="124" t="s">
        <v>4900</v>
      </c>
      <c r="F385" s="13"/>
      <c r="G385" s="125" t="s">
        <v>4419</v>
      </c>
      <c r="H385" s="125" t="s">
        <v>4749</v>
      </c>
      <c r="I385" s="125" t="s">
        <v>4459</v>
      </c>
      <c r="J385" s="126">
        <v>13350</v>
      </c>
      <c r="K385" s="125"/>
      <c r="M385" s="126">
        <v>78726</v>
      </c>
      <c r="N385" s="31">
        <v>344</v>
      </c>
      <c r="O385" s="129">
        <v>16.793</v>
      </c>
      <c r="P385" s="127">
        <v>41075</v>
      </c>
      <c r="Q385" s="127">
        <v>41302</v>
      </c>
      <c r="R385" s="31" t="s">
        <v>4460</v>
      </c>
      <c r="S385" s="126" t="s">
        <v>4444</v>
      </c>
      <c r="T385" s="126" t="s">
        <v>119</v>
      </c>
      <c r="U385" s="92" t="s">
        <v>3302</v>
      </c>
      <c r="V385" s="92"/>
      <c r="W385" s="31" t="s">
        <v>4461</v>
      </c>
      <c r="AE385" s="9"/>
      <c r="AF385" s="9"/>
      <c r="AG385" s="6"/>
      <c r="AH385" s="9"/>
      <c r="AI385" s="5"/>
      <c r="AL385" s="9"/>
      <c r="AM385" s="32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</row>
    <row r="386" spans="1:148" ht="15.75">
      <c r="A386" s="124"/>
      <c r="B386" s="13"/>
      <c r="D386" s="32"/>
      <c r="E386" s="56" t="s">
        <v>3689</v>
      </c>
      <c r="G386" s="125" t="s">
        <v>1849</v>
      </c>
      <c r="H386" s="54" t="s">
        <v>3688</v>
      </c>
      <c r="I386" s="32" t="s">
        <v>3457</v>
      </c>
      <c r="J386" s="31">
        <v>108684</v>
      </c>
      <c r="L386" s="54" t="s">
        <v>2472</v>
      </c>
      <c r="M386" s="91">
        <v>78734</v>
      </c>
      <c r="N386" s="91">
        <v>50</v>
      </c>
      <c r="O386" s="98">
        <v>15.39</v>
      </c>
      <c r="P386" s="57">
        <v>40931</v>
      </c>
      <c r="Q386" s="112"/>
      <c r="R386" s="31" t="s">
        <v>4073</v>
      </c>
      <c r="S386" s="92" t="s">
        <v>333</v>
      </c>
      <c r="T386" s="92" t="s">
        <v>334</v>
      </c>
      <c r="U386" s="92" t="s">
        <v>906</v>
      </c>
      <c r="V386" s="92"/>
      <c r="W386" s="31" t="s">
        <v>769</v>
      </c>
      <c r="AE386" s="9"/>
      <c r="AF386" s="9"/>
      <c r="AG386" s="6"/>
      <c r="AH386" s="9"/>
      <c r="AI386" s="5"/>
      <c r="AL386" s="9"/>
      <c r="AM386" s="32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</row>
    <row r="387" spans="2:148" ht="15.75">
      <c r="B387" s="13"/>
      <c r="C387" s="31"/>
      <c r="D387" s="32"/>
      <c r="E387" s="124">
        <v>10996805</v>
      </c>
      <c r="F387" s="13"/>
      <c r="G387" s="125" t="s">
        <v>4778</v>
      </c>
      <c r="H387" s="125" t="s">
        <v>4779</v>
      </c>
      <c r="I387" s="125" t="s">
        <v>3278</v>
      </c>
      <c r="J387" s="126">
        <v>760448</v>
      </c>
      <c r="K387" s="13"/>
      <c r="L387" s="125"/>
      <c r="M387" s="126" t="s">
        <v>2904</v>
      </c>
      <c r="N387" s="31">
        <v>19</v>
      </c>
      <c r="O387" s="129">
        <v>0.559</v>
      </c>
      <c r="P387" s="127">
        <v>41493</v>
      </c>
      <c r="Q387" s="127">
        <v>41794</v>
      </c>
      <c r="R387" s="31" t="s">
        <v>259</v>
      </c>
      <c r="S387" s="126" t="s">
        <v>3681</v>
      </c>
      <c r="T387" s="126" t="s">
        <v>1862</v>
      </c>
      <c r="U387" s="126" t="s">
        <v>177</v>
      </c>
      <c r="V387" s="126"/>
      <c r="W387" s="31" t="s">
        <v>4801</v>
      </c>
      <c r="AE387" s="9"/>
      <c r="AF387" s="9"/>
      <c r="AG387" s="6"/>
      <c r="AH387" s="9"/>
      <c r="AI387" s="5"/>
      <c r="AL387" s="9"/>
      <c r="AM387" s="32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</row>
    <row r="388" spans="2:148" ht="15.75">
      <c r="B388" s="13"/>
      <c r="C388" s="31"/>
      <c r="D388" s="32"/>
      <c r="E388" s="124">
        <v>10878052</v>
      </c>
      <c r="F388" s="13"/>
      <c r="G388" s="125" t="s">
        <v>4641</v>
      </c>
      <c r="H388" s="125" t="s">
        <v>4639</v>
      </c>
      <c r="I388" s="125" t="s">
        <v>4640</v>
      </c>
      <c r="J388" s="126">
        <v>3554263</v>
      </c>
      <c r="K388" s="13"/>
      <c r="M388" s="126" t="s">
        <v>4530</v>
      </c>
      <c r="N388" s="4">
        <v>75</v>
      </c>
      <c r="O388" s="129">
        <v>20</v>
      </c>
      <c r="P388" s="127">
        <v>41278</v>
      </c>
      <c r="Q388" s="151" t="s">
        <v>4973</v>
      </c>
      <c r="R388" s="126" t="s">
        <v>513</v>
      </c>
      <c r="S388" s="126" t="s">
        <v>249</v>
      </c>
      <c r="T388" s="126" t="s">
        <v>2223</v>
      </c>
      <c r="U388" s="92" t="s">
        <v>906</v>
      </c>
      <c r="V388" s="92"/>
      <c r="W388" s="31" t="s">
        <v>4698</v>
      </c>
      <c r="AE388" s="9"/>
      <c r="AF388" s="9"/>
      <c r="AG388" s="6"/>
      <c r="AH388" s="9"/>
      <c r="AI388" s="5"/>
      <c r="AL388" s="9"/>
      <c r="AM388" s="32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</row>
    <row r="389" spans="2:148" ht="15.75">
      <c r="B389" s="13"/>
      <c r="C389" s="31"/>
      <c r="D389" s="32"/>
      <c r="E389" s="124">
        <v>11194965</v>
      </c>
      <c r="F389" s="13"/>
      <c r="G389" s="125" t="s">
        <v>5122</v>
      </c>
      <c r="H389" s="125" t="s">
        <v>4639</v>
      </c>
      <c r="I389" s="125" t="s">
        <v>4943</v>
      </c>
      <c r="J389" s="126">
        <v>5089275</v>
      </c>
      <c r="K389" s="13"/>
      <c r="M389" s="126" t="s">
        <v>4530</v>
      </c>
      <c r="N389" s="31">
        <v>286</v>
      </c>
      <c r="O389" s="129">
        <v>68.939</v>
      </c>
      <c r="P389" s="127">
        <v>41857</v>
      </c>
      <c r="Q389" s="127">
        <v>42111</v>
      </c>
      <c r="R389" s="126" t="s">
        <v>4460</v>
      </c>
      <c r="S389" s="126" t="s">
        <v>5159</v>
      </c>
      <c r="T389" s="126" t="s">
        <v>2223</v>
      </c>
      <c r="U389" s="31" t="s">
        <v>906</v>
      </c>
      <c r="W389" s="31" t="s">
        <v>5175</v>
      </c>
      <c r="AE389" s="9"/>
      <c r="AF389" s="9"/>
      <c r="AG389" s="6"/>
      <c r="AH389" s="9"/>
      <c r="AI389" s="5"/>
      <c r="AL389" s="9"/>
      <c r="AM389" s="32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</row>
    <row r="390" spans="2:148" ht="15.75">
      <c r="B390" s="13"/>
      <c r="C390" s="31"/>
      <c r="D390" s="32"/>
      <c r="E390" s="124">
        <v>11092973</v>
      </c>
      <c r="F390" s="13"/>
      <c r="G390" s="125" t="s">
        <v>4944</v>
      </c>
      <c r="H390" s="125" t="s">
        <v>4972</v>
      </c>
      <c r="I390" s="125" t="s">
        <v>4943</v>
      </c>
      <c r="J390" s="126">
        <v>5089275</v>
      </c>
      <c r="K390" s="13"/>
      <c r="M390" s="31">
        <v>78652</v>
      </c>
      <c r="N390" s="31">
        <v>83</v>
      </c>
      <c r="O390" s="51">
        <v>68.939</v>
      </c>
      <c r="P390" s="127">
        <v>41690</v>
      </c>
      <c r="Q390" s="127">
        <v>42122</v>
      </c>
      <c r="R390" s="31" t="s">
        <v>4073</v>
      </c>
      <c r="S390" s="126" t="s">
        <v>4971</v>
      </c>
      <c r="T390" s="126" t="s">
        <v>2223</v>
      </c>
      <c r="U390" s="31" t="s">
        <v>906</v>
      </c>
      <c r="W390" s="31" t="s">
        <v>4990</v>
      </c>
      <c r="AE390" s="9"/>
      <c r="AF390" s="9"/>
      <c r="AG390" s="6"/>
      <c r="AH390" s="9"/>
      <c r="AI390" s="5"/>
      <c r="AL390" s="9"/>
      <c r="AM390" s="32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</row>
    <row r="391" spans="2:148" ht="15.75">
      <c r="B391" s="13"/>
      <c r="C391" s="31"/>
      <c r="D391" s="32"/>
      <c r="E391" s="124">
        <v>11461795</v>
      </c>
      <c r="F391" s="13"/>
      <c r="G391" s="125" t="s">
        <v>5692</v>
      </c>
      <c r="H391" s="13" t="s">
        <v>5693</v>
      </c>
      <c r="I391" s="125" t="s">
        <v>4943</v>
      </c>
      <c r="J391" s="126">
        <v>5089275</v>
      </c>
      <c r="K391" s="13"/>
      <c r="M391" s="126" t="s">
        <v>4530</v>
      </c>
      <c r="N391" s="31">
        <v>81</v>
      </c>
      <c r="O391" s="51">
        <v>68.939</v>
      </c>
      <c r="P391" s="127">
        <v>42355</v>
      </c>
      <c r="Q391" s="127">
        <v>42439</v>
      </c>
      <c r="R391" s="126" t="s">
        <v>4460</v>
      </c>
      <c r="S391" s="126" t="s">
        <v>5694</v>
      </c>
      <c r="T391" s="126" t="s">
        <v>2223</v>
      </c>
      <c r="U391" s="126" t="s">
        <v>906</v>
      </c>
      <c r="V391" s="126"/>
      <c r="W391" s="92" t="s">
        <v>5676</v>
      </c>
      <c r="AE391" s="9"/>
      <c r="AF391" s="9"/>
      <c r="AG391" s="6"/>
      <c r="AH391" s="9"/>
      <c r="AI391" s="5"/>
      <c r="AL391" s="9"/>
      <c r="AM391" s="32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</row>
    <row r="392" spans="2:148" ht="15.75">
      <c r="B392" s="13"/>
      <c r="C392" s="31"/>
      <c r="D392" s="32"/>
      <c r="E392" s="124">
        <v>11504312</v>
      </c>
      <c r="F392" s="13"/>
      <c r="G392" s="125" t="s">
        <v>5637</v>
      </c>
      <c r="H392" s="125" t="s">
        <v>5636</v>
      </c>
      <c r="I392" s="125" t="s">
        <v>4943</v>
      </c>
      <c r="J392" s="126">
        <v>5089275</v>
      </c>
      <c r="K392" s="13"/>
      <c r="M392" s="126" t="s">
        <v>4530</v>
      </c>
      <c r="N392" s="31">
        <v>47</v>
      </c>
      <c r="O392" s="129">
        <v>8.69</v>
      </c>
      <c r="P392" s="127">
        <v>42452</v>
      </c>
      <c r="Q392" s="127">
        <v>42822</v>
      </c>
      <c r="R392" s="126" t="s">
        <v>4460</v>
      </c>
      <c r="S392" s="126" t="s">
        <v>2243</v>
      </c>
      <c r="T392" s="126" t="s">
        <v>2223</v>
      </c>
      <c r="U392" s="126" t="s">
        <v>906</v>
      </c>
      <c r="V392" s="126"/>
      <c r="W392" s="31" t="s">
        <v>5675</v>
      </c>
      <c r="AE392" s="9"/>
      <c r="AF392" s="9"/>
      <c r="AG392" s="6"/>
      <c r="AH392" s="9"/>
      <c r="AI392" s="5"/>
      <c r="AL392" s="9"/>
      <c r="AM392" s="32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</row>
    <row r="393" spans="2:148" ht="15.75">
      <c r="B393" s="13"/>
      <c r="C393" s="31"/>
      <c r="D393" s="32"/>
      <c r="E393" s="124">
        <v>11175678</v>
      </c>
      <c r="F393" s="13"/>
      <c r="G393" s="125" t="s">
        <v>5124</v>
      </c>
      <c r="H393" s="125" t="s">
        <v>5160</v>
      </c>
      <c r="I393" s="125" t="s">
        <v>5123</v>
      </c>
      <c r="J393" s="126">
        <v>312440</v>
      </c>
      <c r="K393" s="13"/>
      <c r="M393" s="126" t="s">
        <v>4070</v>
      </c>
      <c r="N393" s="31">
        <v>4</v>
      </c>
      <c r="O393" s="129">
        <v>0.2593</v>
      </c>
      <c r="P393" s="127">
        <v>41823</v>
      </c>
      <c r="Q393" s="127">
        <v>42179</v>
      </c>
      <c r="R393" s="31" t="s">
        <v>4073</v>
      </c>
      <c r="S393" s="126" t="s">
        <v>5065</v>
      </c>
      <c r="T393" s="126" t="s">
        <v>4427</v>
      </c>
      <c r="U393" s="31" t="s">
        <v>906</v>
      </c>
      <c r="W393" s="31" t="s">
        <v>5175</v>
      </c>
      <c r="AE393" s="9"/>
      <c r="AF393" s="9"/>
      <c r="AG393" s="6"/>
      <c r="AH393" s="9"/>
      <c r="AI393" s="5"/>
      <c r="AL393" s="9"/>
      <c r="AM393" s="32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</row>
    <row r="394" spans="2:148" ht="15.75">
      <c r="B394" s="13"/>
      <c r="C394" s="31"/>
      <c r="D394" s="32"/>
      <c r="E394" s="152" t="s">
        <v>5515</v>
      </c>
      <c r="F394" s="153"/>
      <c r="G394" s="199" t="s">
        <v>5472</v>
      </c>
      <c r="H394" s="154" t="s">
        <v>5516</v>
      </c>
      <c r="I394" s="154" t="s">
        <v>5133</v>
      </c>
      <c r="J394" s="155">
        <v>219992</v>
      </c>
      <c r="K394" s="154"/>
      <c r="L394" s="154"/>
      <c r="M394" s="155" t="s">
        <v>4070</v>
      </c>
      <c r="N394" s="156">
        <v>4</v>
      </c>
      <c r="O394" s="159">
        <v>0.23</v>
      </c>
      <c r="P394" s="157">
        <v>41859</v>
      </c>
      <c r="Q394" s="157">
        <v>42634</v>
      </c>
      <c r="R394" s="156" t="s">
        <v>4073</v>
      </c>
      <c r="S394" s="155" t="s">
        <v>5148</v>
      </c>
      <c r="T394" s="155" t="s">
        <v>1970</v>
      </c>
      <c r="U394" s="155" t="s">
        <v>906</v>
      </c>
      <c r="V394" s="155"/>
      <c r="W394" s="156" t="s">
        <v>5175</v>
      </c>
      <c r="AE394" s="9"/>
      <c r="AF394" s="9"/>
      <c r="AG394" s="6"/>
      <c r="AH394" s="9"/>
      <c r="AI394" s="5"/>
      <c r="AL394" s="9"/>
      <c r="AM394" s="32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</row>
    <row r="395" spans="2:148" ht="15.75">
      <c r="B395" s="13"/>
      <c r="C395" s="31"/>
      <c r="D395" s="32"/>
      <c r="E395" s="160">
        <v>233132</v>
      </c>
      <c r="F395" s="156"/>
      <c r="G395" s="153" t="s">
        <v>1504</v>
      </c>
      <c r="H395" s="153" t="s">
        <v>1505</v>
      </c>
      <c r="I395" s="153" t="s">
        <v>2289</v>
      </c>
      <c r="J395" s="156">
        <v>220250</v>
      </c>
      <c r="K395" s="156"/>
      <c r="L395" s="153" t="s">
        <v>1956</v>
      </c>
      <c r="M395" s="156">
        <v>78703</v>
      </c>
      <c r="N395" s="166">
        <v>5</v>
      </c>
      <c r="O395" s="162">
        <v>0.55</v>
      </c>
      <c r="P395" s="167">
        <v>38079</v>
      </c>
      <c r="Q395" s="167">
        <v>38259</v>
      </c>
      <c r="R395" s="156" t="s">
        <v>596</v>
      </c>
      <c r="S395" s="156" t="s">
        <v>1957</v>
      </c>
      <c r="T395" s="156" t="s">
        <v>1958</v>
      </c>
      <c r="U395" s="156" t="s">
        <v>3302</v>
      </c>
      <c r="V395" s="156"/>
      <c r="W395" s="156" t="s">
        <v>2647</v>
      </c>
      <c r="AE395" s="9"/>
      <c r="AF395" s="9"/>
      <c r="AG395" s="6"/>
      <c r="AH395" s="9"/>
      <c r="AI395" s="5"/>
      <c r="AL395" s="9"/>
      <c r="AM395" s="32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</row>
    <row r="396" spans="2:148" ht="15.75">
      <c r="B396" s="13"/>
      <c r="C396" s="31"/>
      <c r="D396" s="32"/>
      <c r="E396" s="124">
        <v>11191475</v>
      </c>
      <c r="F396" s="13"/>
      <c r="G396" s="125" t="s">
        <v>5105</v>
      </c>
      <c r="H396" s="125" t="s">
        <v>5161</v>
      </c>
      <c r="I396" s="125" t="s">
        <v>5104</v>
      </c>
      <c r="J396" s="126">
        <v>245033</v>
      </c>
      <c r="K396" s="13"/>
      <c r="M396" s="126" t="s">
        <v>4070</v>
      </c>
      <c r="N396" s="31">
        <v>10</v>
      </c>
      <c r="O396" s="129">
        <v>0.383</v>
      </c>
      <c r="P396" s="127">
        <v>41852</v>
      </c>
      <c r="Q396" s="127">
        <v>42298</v>
      </c>
      <c r="R396" s="31" t="s">
        <v>4073</v>
      </c>
      <c r="S396" s="126" t="s">
        <v>4796</v>
      </c>
      <c r="T396" s="126" t="s">
        <v>1859</v>
      </c>
      <c r="U396" s="126" t="s">
        <v>906</v>
      </c>
      <c r="V396" s="126"/>
      <c r="W396" s="31" t="s">
        <v>5175</v>
      </c>
      <c r="AE396" s="9"/>
      <c r="AF396" s="9"/>
      <c r="AG396" s="6"/>
      <c r="AH396" s="9"/>
      <c r="AI396" s="5"/>
      <c r="AL396" s="9"/>
      <c r="AM396" s="32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</row>
    <row r="397" spans="2:148" ht="15.75">
      <c r="B397" s="13"/>
      <c r="C397" s="31"/>
      <c r="D397" s="32"/>
      <c r="E397" s="32">
        <v>168071</v>
      </c>
      <c r="G397" s="13" t="s">
        <v>1667</v>
      </c>
      <c r="H397" s="13" t="s">
        <v>506</v>
      </c>
      <c r="I397" s="13" t="s">
        <v>3888</v>
      </c>
      <c r="L397" s="13" t="s">
        <v>956</v>
      </c>
      <c r="M397" s="31">
        <v>78726</v>
      </c>
      <c r="N397" s="40">
        <v>568</v>
      </c>
      <c r="O397" s="51">
        <v>38.84</v>
      </c>
      <c r="P397" s="30">
        <v>36838</v>
      </c>
      <c r="Q397" s="30">
        <v>37068</v>
      </c>
      <c r="R397" s="30"/>
      <c r="S397" s="31" t="s">
        <v>1668</v>
      </c>
      <c r="T397" s="31" t="s">
        <v>679</v>
      </c>
      <c r="U397" s="31" t="s">
        <v>3302</v>
      </c>
      <c r="W397" s="31" t="s">
        <v>3794</v>
      </c>
      <c r="AE397" s="9"/>
      <c r="AF397" s="9"/>
      <c r="AG397" s="6"/>
      <c r="AH397" s="9"/>
      <c r="AI397" s="5"/>
      <c r="AL397" s="9"/>
      <c r="AM397" s="32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</row>
    <row r="398" spans="2:148" ht="15.75">
      <c r="B398" s="13"/>
      <c r="C398" s="31"/>
      <c r="D398" s="32"/>
      <c r="E398" s="124">
        <v>10699879</v>
      </c>
      <c r="F398" s="13"/>
      <c r="G398" s="125" t="s">
        <v>1832</v>
      </c>
      <c r="H398" s="125" t="s">
        <v>1874</v>
      </c>
      <c r="I398" s="125" t="s">
        <v>1873</v>
      </c>
      <c r="J398" s="126">
        <v>3117312</v>
      </c>
      <c r="K398" s="125"/>
      <c r="M398" s="126" t="s">
        <v>3629</v>
      </c>
      <c r="N398" s="31">
        <v>35</v>
      </c>
      <c r="O398" s="129">
        <v>8.76</v>
      </c>
      <c r="P398" s="127">
        <v>40912</v>
      </c>
      <c r="Q398" s="127">
        <v>41782</v>
      </c>
      <c r="R398" s="126" t="s">
        <v>1871</v>
      </c>
      <c r="S398" s="126" t="s">
        <v>1875</v>
      </c>
      <c r="T398" s="126" t="s">
        <v>2222</v>
      </c>
      <c r="U398" s="31" t="s">
        <v>3302</v>
      </c>
      <c r="W398" s="31" t="s">
        <v>4388</v>
      </c>
      <c r="AE398" s="9"/>
      <c r="AF398" s="9"/>
      <c r="AG398" s="6"/>
      <c r="AH398" s="9"/>
      <c r="AI398" s="5"/>
      <c r="AL398" s="9"/>
      <c r="AM398" s="32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</row>
    <row r="399" spans="2:148" ht="15.75">
      <c r="B399" s="13"/>
      <c r="C399" s="31"/>
      <c r="D399" s="32"/>
      <c r="E399" s="58">
        <v>296850</v>
      </c>
      <c r="G399" s="54" t="s">
        <v>4081</v>
      </c>
      <c r="H399" s="55" t="s">
        <v>324</v>
      </c>
      <c r="I399" s="54" t="s">
        <v>3430</v>
      </c>
      <c r="J399" s="91">
        <v>3118779</v>
      </c>
      <c r="K399" s="91"/>
      <c r="L399" s="54" t="s">
        <v>3430</v>
      </c>
      <c r="M399" s="91">
        <v>78704</v>
      </c>
      <c r="N399" s="91">
        <v>78</v>
      </c>
      <c r="O399" s="98">
        <v>2.26</v>
      </c>
      <c r="P399" s="57">
        <v>38862</v>
      </c>
      <c r="Q399" s="57">
        <v>39248</v>
      </c>
      <c r="R399" s="92" t="s">
        <v>1149</v>
      </c>
      <c r="S399" s="92" t="s">
        <v>627</v>
      </c>
      <c r="T399" s="92" t="s">
        <v>2526</v>
      </c>
      <c r="U399" s="31" t="s">
        <v>3302</v>
      </c>
      <c r="W399" s="31" t="s">
        <v>1814</v>
      </c>
      <c r="AE399" s="9"/>
      <c r="AF399" s="9"/>
      <c r="AG399" s="6"/>
      <c r="AH399" s="9"/>
      <c r="AI399" s="5"/>
      <c r="AL399" s="9"/>
      <c r="AM399" s="32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</row>
    <row r="400" spans="2:148" ht="15.75">
      <c r="B400" s="13"/>
      <c r="C400" s="31"/>
      <c r="D400" s="32"/>
      <c r="E400" s="124" t="s">
        <v>5060</v>
      </c>
      <c r="F400" s="13"/>
      <c r="G400" s="125" t="s">
        <v>5005</v>
      </c>
      <c r="H400" s="125" t="s">
        <v>324</v>
      </c>
      <c r="I400" s="125" t="s">
        <v>3430</v>
      </c>
      <c r="J400" s="126">
        <v>3118779</v>
      </c>
      <c r="K400" s="125"/>
      <c r="M400" s="126" t="s">
        <v>539</v>
      </c>
      <c r="N400" s="31">
        <v>69</v>
      </c>
      <c r="O400" s="129">
        <v>2.12</v>
      </c>
      <c r="P400" s="127">
        <v>41032</v>
      </c>
      <c r="Q400" s="127">
        <v>41458</v>
      </c>
      <c r="R400" s="31" t="s">
        <v>1028</v>
      </c>
      <c r="S400" s="126" t="s">
        <v>1739</v>
      </c>
      <c r="T400" s="126" t="s">
        <v>4425</v>
      </c>
      <c r="U400" s="126" t="s">
        <v>554</v>
      </c>
      <c r="V400" s="126"/>
      <c r="W400" s="31" t="s">
        <v>4461</v>
      </c>
      <c r="AE400" s="9"/>
      <c r="AF400" s="9"/>
      <c r="AG400" s="6"/>
      <c r="AH400" s="9"/>
      <c r="AI400" s="5"/>
      <c r="AL400" s="9"/>
      <c r="AM400" s="32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</row>
    <row r="401" spans="2:148" ht="15.75">
      <c r="B401" s="13"/>
      <c r="C401" s="31"/>
      <c r="D401" s="32"/>
      <c r="E401" s="124">
        <v>11442365</v>
      </c>
      <c r="F401" s="13"/>
      <c r="G401" s="125" t="s">
        <v>5695</v>
      </c>
      <c r="H401" s="13" t="s">
        <v>5696</v>
      </c>
      <c r="I401" s="125" t="s">
        <v>5697</v>
      </c>
      <c r="J401" s="126">
        <v>5096384</v>
      </c>
      <c r="K401" s="13"/>
      <c r="M401" s="31">
        <v>78752</v>
      </c>
      <c r="N401" s="31">
        <v>312</v>
      </c>
      <c r="O401" s="51">
        <v>16.331</v>
      </c>
      <c r="P401" s="127">
        <v>42314</v>
      </c>
      <c r="Q401" s="127">
        <v>42655</v>
      </c>
      <c r="R401" s="31" t="s">
        <v>5522</v>
      </c>
      <c r="S401" s="126" t="s">
        <v>5698</v>
      </c>
      <c r="T401" s="126" t="s">
        <v>2223</v>
      </c>
      <c r="U401" s="126" t="s">
        <v>177</v>
      </c>
      <c r="V401" s="126"/>
      <c r="W401" s="92" t="s">
        <v>5676</v>
      </c>
      <c r="AE401" s="9"/>
      <c r="AF401" s="9"/>
      <c r="AG401" s="6"/>
      <c r="AH401" s="9"/>
      <c r="AI401" s="5"/>
      <c r="AL401" s="9"/>
      <c r="AM401" s="32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</row>
    <row r="402" spans="2:148" ht="15.75">
      <c r="B402" s="13"/>
      <c r="C402" s="31"/>
      <c r="D402" s="32"/>
      <c r="E402" s="59" t="s">
        <v>4063</v>
      </c>
      <c r="G402" s="59" t="s">
        <v>4062</v>
      </c>
      <c r="H402" s="59" t="s">
        <v>4061</v>
      </c>
      <c r="I402" s="59" t="s">
        <v>3770</v>
      </c>
      <c r="J402" s="105"/>
      <c r="K402" s="105"/>
      <c r="L402" s="59" t="s">
        <v>3770</v>
      </c>
      <c r="M402" s="31">
        <v>78726</v>
      </c>
      <c r="N402" s="31">
        <v>416</v>
      </c>
      <c r="O402" s="113">
        <v>24.39</v>
      </c>
      <c r="P402" s="103">
        <v>37783</v>
      </c>
      <c r="Q402" s="103">
        <v>38041</v>
      </c>
      <c r="R402" s="104" t="s">
        <v>2024</v>
      </c>
      <c r="S402" s="105" t="s">
        <v>2025</v>
      </c>
      <c r="T402" s="104" t="s">
        <v>2026</v>
      </c>
      <c r="U402" s="31" t="s">
        <v>3302</v>
      </c>
      <c r="W402" s="31" t="s">
        <v>2008</v>
      </c>
      <c r="AE402" s="9"/>
      <c r="AF402" s="9"/>
      <c r="AG402" s="6"/>
      <c r="AH402" s="9"/>
      <c r="AI402" s="5"/>
      <c r="AL402" s="9"/>
      <c r="AM402" s="32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</row>
    <row r="403" spans="2:148" ht="15.75">
      <c r="B403" s="13"/>
      <c r="C403" s="31"/>
      <c r="D403" s="32"/>
      <c r="E403" s="168">
        <v>297269</v>
      </c>
      <c r="F403" s="156"/>
      <c r="G403" s="169" t="s">
        <v>3431</v>
      </c>
      <c r="H403" s="169" t="s">
        <v>325</v>
      </c>
      <c r="I403" s="169" t="s">
        <v>3432</v>
      </c>
      <c r="J403" s="170">
        <v>3219532</v>
      </c>
      <c r="K403" s="170"/>
      <c r="L403" s="169" t="s">
        <v>3432</v>
      </c>
      <c r="M403" s="170">
        <v>78746</v>
      </c>
      <c r="N403" s="170">
        <v>6</v>
      </c>
      <c r="O403" s="175">
        <v>4.72</v>
      </c>
      <c r="P403" s="172">
        <v>38873</v>
      </c>
      <c r="Q403" s="172">
        <v>39183</v>
      </c>
      <c r="R403" s="163" t="s">
        <v>1149</v>
      </c>
      <c r="S403" s="176" t="s">
        <v>326</v>
      </c>
      <c r="T403" s="163" t="s">
        <v>327</v>
      </c>
      <c r="U403" s="156" t="s">
        <v>3302</v>
      </c>
      <c r="V403" s="156"/>
      <c r="W403" s="156" t="s">
        <v>1814</v>
      </c>
      <c r="AE403" s="9"/>
      <c r="AF403" s="9"/>
      <c r="AG403" s="6"/>
      <c r="AH403" s="9"/>
      <c r="AI403" s="5"/>
      <c r="AL403" s="9"/>
      <c r="AM403" s="32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</row>
    <row r="404" spans="2:148" ht="15.75">
      <c r="B404" s="13"/>
      <c r="C404" s="31"/>
      <c r="D404" s="32"/>
      <c r="E404" s="58">
        <v>300524</v>
      </c>
      <c r="G404" s="54" t="s">
        <v>425</v>
      </c>
      <c r="H404" s="54" t="s">
        <v>3446</v>
      </c>
      <c r="I404" s="32" t="s">
        <v>3451</v>
      </c>
      <c r="J404" s="31">
        <v>3218744</v>
      </c>
      <c r="L404" s="54" t="s">
        <v>426</v>
      </c>
      <c r="M404" s="31">
        <v>78702</v>
      </c>
      <c r="N404" s="91">
        <v>60</v>
      </c>
      <c r="O404" s="98">
        <v>1.95</v>
      </c>
      <c r="P404" s="57">
        <v>38923</v>
      </c>
      <c r="Q404" s="57">
        <v>39248</v>
      </c>
      <c r="R404" s="57" t="s">
        <v>4325</v>
      </c>
      <c r="S404" s="92" t="s">
        <v>3462</v>
      </c>
      <c r="T404" s="92" t="s">
        <v>3463</v>
      </c>
      <c r="U404" s="31" t="s">
        <v>3302</v>
      </c>
      <c r="W404" s="31" t="s">
        <v>769</v>
      </c>
      <c r="AE404" s="9"/>
      <c r="AF404" s="9"/>
      <c r="AG404" s="6"/>
      <c r="AH404" s="9"/>
      <c r="AI404" s="5"/>
      <c r="AL404" s="9"/>
      <c r="AM404" s="32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</row>
    <row r="405" spans="2:148" ht="15.75">
      <c r="B405" s="13"/>
      <c r="C405" s="31"/>
      <c r="D405" s="32"/>
      <c r="E405" s="124" t="s">
        <v>4522</v>
      </c>
      <c r="F405" s="13"/>
      <c r="G405" s="125" t="s">
        <v>194</v>
      </c>
      <c r="H405" s="125" t="s">
        <v>5942</v>
      </c>
      <c r="I405" s="125" t="s">
        <v>193</v>
      </c>
      <c r="J405" s="126">
        <v>3355651</v>
      </c>
      <c r="K405" s="13"/>
      <c r="M405" s="126" t="s">
        <v>4280</v>
      </c>
      <c r="N405" s="31">
        <v>372</v>
      </c>
      <c r="O405" s="129">
        <v>29.25</v>
      </c>
      <c r="P405" s="127">
        <v>40661</v>
      </c>
      <c r="Q405" s="127">
        <v>41018</v>
      </c>
      <c r="R405" s="126" t="s">
        <v>4325</v>
      </c>
      <c r="S405" s="126" t="s">
        <v>2683</v>
      </c>
      <c r="T405" s="126" t="s">
        <v>222</v>
      </c>
      <c r="U405" s="31" t="s">
        <v>3302</v>
      </c>
      <c r="W405" s="31" t="s">
        <v>3127</v>
      </c>
      <c r="AE405" s="9"/>
      <c r="AF405" s="9"/>
      <c r="AG405" s="6"/>
      <c r="AH405" s="9"/>
      <c r="AI405" s="5"/>
      <c r="AL405" s="9"/>
      <c r="AM405" s="32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</row>
    <row r="406" spans="2:148" ht="15.75">
      <c r="B406" s="13"/>
      <c r="C406" s="31"/>
      <c r="D406" s="32"/>
      <c r="E406" s="124" t="s">
        <v>5246</v>
      </c>
      <c r="F406" s="13"/>
      <c r="G406" s="125" t="s">
        <v>5228</v>
      </c>
      <c r="H406" s="125" t="s">
        <v>5943</v>
      </c>
      <c r="I406" s="125" t="s">
        <v>193</v>
      </c>
      <c r="J406" s="126">
        <v>3355651</v>
      </c>
      <c r="K406" s="13"/>
      <c r="M406" s="126" t="s">
        <v>4280</v>
      </c>
      <c r="N406" s="4">
        <v>326</v>
      </c>
      <c r="O406" s="129">
        <v>37.51</v>
      </c>
      <c r="P406" s="127">
        <v>41305</v>
      </c>
      <c r="Q406" s="127">
        <v>41639</v>
      </c>
      <c r="R406" s="126" t="s">
        <v>1028</v>
      </c>
      <c r="S406" s="126" t="s">
        <v>1875</v>
      </c>
      <c r="T406" s="126" t="s">
        <v>2222</v>
      </c>
      <c r="U406" s="31" t="s">
        <v>3302</v>
      </c>
      <c r="W406" s="31" t="s">
        <v>4698</v>
      </c>
      <c r="AE406" s="9"/>
      <c r="AF406" s="9"/>
      <c r="AG406" s="6"/>
      <c r="AH406" s="9"/>
      <c r="AI406" s="5"/>
      <c r="AL406" s="9"/>
      <c r="AM406" s="32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</row>
    <row r="407" spans="2:148" ht="15.75">
      <c r="B407" s="13"/>
      <c r="C407" s="31"/>
      <c r="D407" s="32"/>
      <c r="E407" s="124">
        <v>11459011</v>
      </c>
      <c r="F407" s="13"/>
      <c r="G407" s="125" t="s">
        <v>5710</v>
      </c>
      <c r="H407" s="13" t="s">
        <v>5944</v>
      </c>
      <c r="I407" s="125" t="s">
        <v>5711</v>
      </c>
      <c r="J407" s="126">
        <v>794564</v>
      </c>
      <c r="K407" s="13"/>
      <c r="M407" s="126" t="s">
        <v>4280</v>
      </c>
      <c r="N407" s="31">
        <v>372</v>
      </c>
      <c r="O407" s="51">
        <v>38.75</v>
      </c>
      <c r="P407" s="127">
        <v>42349</v>
      </c>
      <c r="Q407" s="125"/>
      <c r="R407" s="126" t="s">
        <v>5238</v>
      </c>
      <c r="S407" s="126" t="s">
        <v>5425</v>
      </c>
      <c r="T407" s="126" t="s">
        <v>2222</v>
      </c>
      <c r="U407" s="126" t="s">
        <v>2753</v>
      </c>
      <c r="V407" s="126"/>
      <c r="W407" s="92" t="s">
        <v>5676</v>
      </c>
      <c r="AE407" s="9"/>
      <c r="AF407" s="9"/>
      <c r="AG407" s="6"/>
      <c r="AH407" s="9"/>
      <c r="AI407" s="5"/>
      <c r="AL407" s="9"/>
      <c r="AM407" s="32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</row>
    <row r="408" spans="2:148" ht="15.75">
      <c r="B408" s="13"/>
      <c r="C408" s="31"/>
      <c r="D408" s="32"/>
      <c r="E408" s="124">
        <v>11250007</v>
      </c>
      <c r="F408" s="13"/>
      <c r="G408" s="125" t="s">
        <v>5190</v>
      </c>
      <c r="H408" s="125" t="s">
        <v>5106</v>
      </c>
      <c r="I408" s="125" t="s">
        <v>5107</v>
      </c>
      <c r="J408" s="126">
        <v>549722</v>
      </c>
      <c r="K408" s="13"/>
      <c r="M408" s="126" t="s">
        <v>4070</v>
      </c>
      <c r="N408" s="31">
        <v>24</v>
      </c>
      <c r="O408" s="129">
        <v>1.72</v>
      </c>
      <c r="P408" s="127">
        <v>41957</v>
      </c>
      <c r="Q408" s="127">
        <v>42223</v>
      </c>
      <c r="R408" s="126" t="s">
        <v>4460</v>
      </c>
      <c r="S408" s="126" t="s">
        <v>4887</v>
      </c>
      <c r="T408" s="126" t="s">
        <v>119</v>
      </c>
      <c r="U408" s="126" t="s">
        <v>177</v>
      </c>
      <c r="V408" s="126"/>
      <c r="W408" s="31" t="s">
        <v>5261</v>
      </c>
      <c r="AE408" s="9"/>
      <c r="AF408" s="9"/>
      <c r="AG408" s="6"/>
      <c r="AH408" s="9"/>
      <c r="AI408" s="5"/>
      <c r="AL408" s="9"/>
      <c r="AM408" s="32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</row>
    <row r="409" spans="2:148" ht="15.75">
      <c r="B409" s="13"/>
      <c r="C409" s="31"/>
      <c r="D409" s="32"/>
      <c r="E409" s="124">
        <v>11224259</v>
      </c>
      <c r="F409" s="13"/>
      <c r="G409" s="125" t="s">
        <v>5108</v>
      </c>
      <c r="H409" s="125" t="s">
        <v>5106</v>
      </c>
      <c r="I409" s="125" t="s">
        <v>5107</v>
      </c>
      <c r="J409" s="126">
        <v>549722</v>
      </c>
      <c r="K409" s="13"/>
      <c r="M409" s="126" t="s">
        <v>4070</v>
      </c>
      <c r="N409" s="52">
        <v>12</v>
      </c>
      <c r="O409" s="129">
        <v>1.72</v>
      </c>
      <c r="P409" s="127">
        <v>41911</v>
      </c>
      <c r="Q409" s="125"/>
      <c r="R409" s="52"/>
      <c r="S409" s="126" t="s">
        <v>4887</v>
      </c>
      <c r="T409" s="126" t="s">
        <v>119</v>
      </c>
      <c r="U409" s="126" t="s">
        <v>554</v>
      </c>
      <c r="V409" s="126"/>
      <c r="W409" s="156" t="s">
        <v>5175</v>
      </c>
      <c r="AE409" s="9"/>
      <c r="AF409" s="9"/>
      <c r="AG409" s="6"/>
      <c r="AH409" s="9"/>
      <c r="AI409" s="5"/>
      <c r="AL409" s="9"/>
      <c r="AM409" s="32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</row>
    <row r="410" spans="2:148" ht="15.75">
      <c r="B410" s="13"/>
      <c r="C410" s="31"/>
      <c r="D410" s="32"/>
      <c r="E410" s="32">
        <v>173224</v>
      </c>
      <c r="G410" s="13" t="s">
        <v>1248</v>
      </c>
      <c r="H410" s="13" t="s">
        <v>1078</v>
      </c>
      <c r="I410" s="13" t="s">
        <v>976</v>
      </c>
      <c r="L410" s="13" t="s">
        <v>1249</v>
      </c>
      <c r="M410" s="31">
        <v>78729</v>
      </c>
      <c r="N410" s="40">
        <v>234</v>
      </c>
      <c r="O410" s="51">
        <v>19.77</v>
      </c>
      <c r="P410" s="30">
        <v>37007</v>
      </c>
      <c r="Q410" s="30">
        <v>37179</v>
      </c>
      <c r="R410" s="31" t="s">
        <v>745</v>
      </c>
      <c r="S410" s="31" t="s">
        <v>1250</v>
      </c>
      <c r="T410" s="31" t="s">
        <v>1251</v>
      </c>
      <c r="U410" s="31" t="s">
        <v>2753</v>
      </c>
      <c r="W410" s="31" t="s">
        <v>1082</v>
      </c>
      <c r="AE410" s="9"/>
      <c r="AF410" s="9"/>
      <c r="AG410" s="6"/>
      <c r="AH410" s="9"/>
      <c r="AI410" s="5"/>
      <c r="AL410" s="9"/>
      <c r="AM410" s="32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</row>
    <row r="411" spans="2:148" ht="15.75">
      <c r="B411" s="13"/>
      <c r="C411" s="31"/>
      <c r="D411" s="32"/>
      <c r="E411" s="58">
        <v>298204</v>
      </c>
      <c r="G411" s="54" t="s">
        <v>3435</v>
      </c>
      <c r="H411" s="55" t="s">
        <v>2787</v>
      </c>
      <c r="I411" s="54" t="s">
        <v>3436</v>
      </c>
      <c r="J411" s="91">
        <v>3221398</v>
      </c>
      <c r="K411" s="131">
        <v>3314220</v>
      </c>
      <c r="L411" s="54" t="s">
        <v>3436</v>
      </c>
      <c r="M411" s="91">
        <v>78748</v>
      </c>
      <c r="N411" s="91">
        <v>426</v>
      </c>
      <c r="O411" s="98">
        <v>26.963</v>
      </c>
      <c r="P411" s="57">
        <v>38887</v>
      </c>
      <c r="Q411" s="57">
        <v>39176</v>
      </c>
      <c r="R411" s="91" t="s">
        <v>596</v>
      </c>
      <c r="S411" s="92" t="s">
        <v>2788</v>
      </c>
      <c r="T411" s="92" t="s">
        <v>3400</v>
      </c>
      <c r="U411" s="31" t="s">
        <v>3302</v>
      </c>
      <c r="W411" s="31" t="s">
        <v>1814</v>
      </c>
      <c r="AE411" s="9"/>
      <c r="AF411" s="9"/>
      <c r="AG411" s="6"/>
      <c r="AH411" s="9"/>
      <c r="AI411" s="5"/>
      <c r="AL411" s="9"/>
      <c r="AM411" s="32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</row>
    <row r="412" spans="2:148" ht="15.75">
      <c r="B412" s="13"/>
      <c r="C412" s="31"/>
      <c r="D412" s="32"/>
      <c r="E412" s="58">
        <v>296496</v>
      </c>
      <c r="G412" s="54" t="s">
        <v>3433</v>
      </c>
      <c r="H412" s="55" t="s">
        <v>328</v>
      </c>
      <c r="I412" s="54" t="s">
        <v>3434</v>
      </c>
      <c r="J412" s="91">
        <v>3217694</v>
      </c>
      <c r="K412" s="91"/>
      <c r="L412" s="54" t="s">
        <v>3434</v>
      </c>
      <c r="M412" s="91">
        <v>78748</v>
      </c>
      <c r="N412" s="91">
        <v>244</v>
      </c>
      <c r="O412" s="98">
        <v>19.563</v>
      </c>
      <c r="P412" s="57">
        <v>38856</v>
      </c>
      <c r="Q412" s="57">
        <v>39155</v>
      </c>
      <c r="R412" s="91" t="s">
        <v>596</v>
      </c>
      <c r="S412" s="92" t="s">
        <v>2788</v>
      </c>
      <c r="T412" s="92" t="s">
        <v>3400</v>
      </c>
      <c r="U412" s="31" t="s">
        <v>3302</v>
      </c>
      <c r="W412" s="31" t="s">
        <v>1814</v>
      </c>
      <c r="AE412" s="9"/>
      <c r="AF412" s="9"/>
      <c r="AG412" s="6"/>
      <c r="AH412" s="9"/>
      <c r="AI412" s="5"/>
      <c r="AL412" s="9"/>
      <c r="AM412" s="32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</row>
    <row r="413" spans="2:148" ht="15.75">
      <c r="B413" s="13"/>
      <c r="C413" s="31"/>
      <c r="D413" s="32"/>
      <c r="E413" s="56" t="s">
        <v>122</v>
      </c>
      <c r="G413" s="13" t="s">
        <v>143</v>
      </c>
      <c r="H413" s="54" t="s">
        <v>332</v>
      </c>
      <c r="I413" s="54" t="s">
        <v>2102</v>
      </c>
      <c r="J413" s="91">
        <v>255043</v>
      </c>
      <c r="K413" s="91"/>
      <c r="L413" s="54" t="s">
        <v>637</v>
      </c>
      <c r="M413" s="31">
        <v>78748</v>
      </c>
      <c r="N413" s="40">
        <v>156</v>
      </c>
      <c r="O413" s="98">
        <v>29.399</v>
      </c>
      <c r="P413" s="57">
        <v>38601</v>
      </c>
      <c r="Q413" s="57">
        <v>39385</v>
      </c>
      <c r="R413" s="31" t="s">
        <v>4073</v>
      </c>
      <c r="S413" s="31" t="s">
        <v>1323</v>
      </c>
      <c r="T413" s="31" t="s">
        <v>3082</v>
      </c>
      <c r="U413" s="92" t="s">
        <v>554</v>
      </c>
      <c r="V413" s="92"/>
      <c r="W413" s="31" t="s">
        <v>730</v>
      </c>
      <c r="AE413" s="9"/>
      <c r="AF413" s="9"/>
      <c r="AG413" s="6"/>
      <c r="AH413" s="9"/>
      <c r="AI413" s="5"/>
      <c r="AL413" s="9"/>
      <c r="AM413" s="32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</row>
    <row r="414" spans="2:148" ht="15.75">
      <c r="B414" s="13"/>
      <c r="C414" s="31"/>
      <c r="D414" s="32"/>
      <c r="E414" s="32">
        <v>169434</v>
      </c>
      <c r="G414" s="13" t="s">
        <v>1671</v>
      </c>
      <c r="H414" s="13" t="s">
        <v>3889</v>
      </c>
      <c r="I414" s="13" t="s">
        <v>3890</v>
      </c>
      <c r="L414" s="13" t="s">
        <v>273</v>
      </c>
      <c r="M414" s="31">
        <v>78730</v>
      </c>
      <c r="N414" s="40">
        <v>154</v>
      </c>
      <c r="O414" s="51">
        <v>17.48</v>
      </c>
      <c r="P414" s="30">
        <v>36874</v>
      </c>
      <c r="Q414" s="30">
        <v>37089</v>
      </c>
      <c r="R414" s="30"/>
      <c r="S414" s="31" t="s">
        <v>1672</v>
      </c>
      <c r="T414" s="31" t="s">
        <v>1673</v>
      </c>
      <c r="U414" s="31" t="s">
        <v>3302</v>
      </c>
      <c r="W414" s="31" t="s">
        <v>3794</v>
      </c>
      <c r="AE414" s="9"/>
      <c r="AF414" s="9"/>
      <c r="AG414" s="6"/>
      <c r="AH414" s="9"/>
      <c r="AI414" s="5"/>
      <c r="AL414" s="9"/>
      <c r="AM414" s="32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</row>
    <row r="415" spans="2:148" ht="15.75">
      <c r="B415" s="13"/>
      <c r="C415" s="31"/>
      <c r="D415" s="32"/>
      <c r="E415" s="174" t="s">
        <v>2603</v>
      </c>
      <c r="F415" s="156"/>
      <c r="G415" s="154" t="s">
        <v>2328</v>
      </c>
      <c r="H415" s="169" t="s">
        <v>2602</v>
      </c>
      <c r="I415" s="169" t="s">
        <v>2413</v>
      </c>
      <c r="J415" s="170">
        <v>3215184</v>
      </c>
      <c r="K415" s="170"/>
      <c r="L415" s="169" t="s">
        <v>2413</v>
      </c>
      <c r="M415" s="170">
        <v>78732</v>
      </c>
      <c r="N415" s="170">
        <v>88</v>
      </c>
      <c r="O415" s="175">
        <v>26</v>
      </c>
      <c r="P415" s="172">
        <v>38838</v>
      </c>
      <c r="Q415" s="172">
        <v>39248</v>
      </c>
      <c r="R415" s="163" t="s">
        <v>4325</v>
      </c>
      <c r="S415" s="163" t="s">
        <v>2789</v>
      </c>
      <c r="T415" s="163" t="s">
        <v>2790</v>
      </c>
      <c r="U415" s="156" t="s">
        <v>3302</v>
      </c>
      <c r="V415" s="156"/>
      <c r="W415" s="156" t="s">
        <v>1814</v>
      </c>
      <c r="AE415" s="9"/>
      <c r="AF415" s="9"/>
      <c r="AG415" s="6"/>
      <c r="AH415" s="9"/>
      <c r="AI415" s="5"/>
      <c r="AL415" s="9"/>
      <c r="AM415" s="32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</row>
    <row r="416" spans="2:148" ht="15.75">
      <c r="B416" s="13"/>
      <c r="C416" s="31"/>
      <c r="D416" s="32"/>
      <c r="G416" s="13" t="s">
        <v>382</v>
      </c>
      <c r="H416" s="13" t="s">
        <v>383</v>
      </c>
      <c r="I416" s="13" t="s">
        <v>817</v>
      </c>
      <c r="L416" s="13" t="s">
        <v>4213</v>
      </c>
      <c r="M416" s="31">
        <v>78745</v>
      </c>
      <c r="N416" s="40">
        <v>296</v>
      </c>
      <c r="O416" s="51">
        <v>27.6</v>
      </c>
      <c r="P416" s="30">
        <v>35382</v>
      </c>
      <c r="Q416" s="30">
        <v>35738</v>
      </c>
      <c r="R416" s="30"/>
      <c r="S416" s="31" t="s">
        <v>818</v>
      </c>
      <c r="T416" s="31" t="s">
        <v>819</v>
      </c>
      <c r="U416" s="31" t="s">
        <v>3302</v>
      </c>
      <c r="W416" s="31" t="s">
        <v>3522</v>
      </c>
      <c r="AE416" s="9"/>
      <c r="AF416" s="9"/>
      <c r="AG416" s="6"/>
      <c r="AH416" s="9"/>
      <c r="AI416" s="5"/>
      <c r="AL416" s="9"/>
      <c r="AM416" s="32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</row>
    <row r="417" spans="1:148" ht="15.75">
      <c r="A417" s="124"/>
      <c r="B417" s="13"/>
      <c r="C417" s="125"/>
      <c r="D417" s="32"/>
      <c r="E417" s="124">
        <v>10641688</v>
      </c>
      <c r="F417" s="13"/>
      <c r="G417" s="125" t="s">
        <v>4219</v>
      </c>
      <c r="H417" s="125" t="s">
        <v>2119</v>
      </c>
      <c r="I417" s="125" t="s">
        <v>2120</v>
      </c>
      <c r="J417" s="126">
        <v>3361906</v>
      </c>
      <c r="K417" s="13"/>
      <c r="M417" s="126" t="s">
        <v>4148</v>
      </c>
      <c r="N417" s="31">
        <v>12</v>
      </c>
      <c r="O417" s="51">
        <v>0.75</v>
      </c>
      <c r="P417" s="127">
        <v>40780</v>
      </c>
      <c r="Q417" s="13"/>
      <c r="R417" s="31" t="s">
        <v>2126</v>
      </c>
      <c r="S417" s="126" t="s">
        <v>512</v>
      </c>
      <c r="T417" s="126" t="s">
        <v>511</v>
      </c>
      <c r="U417" s="126" t="s">
        <v>2753</v>
      </c>
      <c r="V417" s="126"/>
      <c r="W417" s="31" t="s">
        <v>3104</v>
      </c>
      <c r="AE417" s="9"/>
      <c r="AF417" s="9"/>
      <c r="AG417" s="6"/>
      <c r="AH417" s="9"/>
      <c r="AI417" s="5"/>
      <c r="AL417" s="9"/>
      <c r="AM417" s="32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</row>
    <row r="418" spans="2:148" ht="15.75">
      <c r="B418" s="13"/>
      <c r="C418" s="31"/>
      <c r="D418" s="32"/>
      <c r="E418" s="124">
        <v>10831726</v>
      </c>
      <c r="F418" s="13"/>
      <c r="G418" s="125" t="s">
        <v>4486</v>
      </c>
      <c r="H418" s="125" t="s">
        <v>4800</v>
      </c>
      <c r="I418" s="125" t="s">
        <v>2120</v>
      </c>
      <c r="J418" s="126">
        <v>3361906</v>
      </c>
      <c r="K418" s="13"/>
      <c r="M418" s="126" t="s">
        <v>4148</v>
      </c>
      <c r="N418" s="31">
        <v>8</v>
      </c>
      <c r="O418" s="129">
        <v>0.8</v>
      </c>
      <c r="P418" s="127">
        <v>41172</v>
      </c>
      <c r="Q418" s="127">
        <v>41614</v>
      </c>
      <c r="R418" s="31" t="s">
        <v>1871</v>
      </c>
      <c r="S418" s="126" t="s">
        <v>512</v>
      </c>
      <c r="T418" s="126" t="s">
        <v>511</v>
      </c>
      <c r="U418" s="31" t="s">
        <v>906</v>
      </c>
      <c r="W418" s="31" t="s">
        <v>4514</v>
      </c>
      <c r="AE418" s="9"/>
      <c r="AF418" s="9"/>
      <c r="AG418" s="6"/>
      <c r="AH418" s="9"/>
      <c r="AI418" s="5"/>
      <c r="AL418" s="9"/>
      <c r="AM418" s="32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</row>
    <row r="419" spans="1:148" ht="15.75">
      <c r="A419" s="58"/>
      <c r="B419" s="13"/>
      <c r="C419" s="91"/>
      <c r="D419" s="32"/>
      <c r="E419" s="124">
        <v>11367898</v>
      </c>
      <c r="F419" s="13"/>
      <c r="G419" s="125" t="s">
        <v>5379</v>
      </c>
      <c r="H419" s="125" t="s">
        <v>5820</v>
      </c>
      <c r="I419" s="125" t="s">
        <v>5378</v>
      </c>
      <c r="J419" s="126">
        <v>3271908</v>
      </c>
      <c r="K419" s="13"/>
      <c r="M419" s="126" t="s">
        <v>202</v>
      </c>
      <c r="N419" s="31">
        <v>236</v>
      </c>
      <c r="O419" s="129">
        <v>7.456</v>
      </c>
      <c r="P419" s="127">
        <v>42165</v>
      </c>
      <c r="Q419" s="127">
        <v>42430</v>
      </c>
      <c r="R419" s="126" t="s">
        <v>4460</v>
      </c>
      <c r="S419" s="126" t="s">
        <v>5417</v>
      </c>
      <c r="T419" s="126" t="s">
        <v>5416</v>
      </c>
      <c r="U419" s="92" t="s">
        <v>177</v>
      </c>
      <c r="V419" s="92"/>
      <c r="W419" s="92" t="s">
        <v>5449</v>
      </c>
      <c r="AE419" s="9"/>
      <c r="AF419" s="9"/>
      <c r="AG419" s="6"/>
      <c r="AH419" s="9"/>
      <c r="AI419" s="5"/>
      <c r="AL419" s="9"/>
      <c r="AM419" s="32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</row>
    <row r="420" spans="2:148" ht="15.75">
      <c r="B420" s="13"/>
      <c r="C420" s="31"/>
      <c r="D420" s="32"/>
      <c r="E420" s="152">
        <v>11366961</v>
      </c>
      <c r="F420" s="153"/>
      <c r="G420" s="154" t="s">
        <v>5386</v>
      </c>
      <c r="H420" s="154" t="s">
        <v>5387</v>
      </c>
      <c r="I420" s="154" t="s">
        <v>303</v>
      </c>
      <c r="J420" s="155">
        <v>185733</v>
      </c>
      <c r="K420" s="153"/>
      <c r="L420" s="153"/>
      <c r="M420" s="155" t="s">
        <v>562</v>
      </c>
      <c r="N420" s="156">
        <v>8</v>
      </c>
      <c r="O420" s="159">
        <v>1.0927</v>
      </c>
      <c r="P420" s="157">
        <v>42164</v>
      </c>
      <c r="Q420" s="157">
        <v>42611</v>
      </c>
      <c r="R420" s="155" t="s">
        <v>4877</v>
      </c>
      <c r="S420" s="155" t="s">
        <v>5426</v>
      </c>
      <c r="T420" s="155" t="s">
        <v>1861</v>
      </c>
      <c r="U420" s="155" t="s">
        <v>906</v>
      </c>
      <c r="V420" s="155"/>
      <c r="W420" s="163" t="s">
        <v>5449</v>
      </c>
      <c r="AE420" s="9"/>
      <c r="AF420" s="9"/>
      <c r="AG420" s="6"/>
      <c r="AH420" s="9"/>
      <c r="AI420" s="5"/>
      <c r="AL420" s="9"/>
      <c r="AM420" s="32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</row>
    <row r="421" spans="2:148" ht="15.75">
      <c r="B421" s="13"/>
      <c r="C421" s="124"/>
      <c r="D421" s="32"/>
      <c r="E421" s="124">
        <v>10431588</v>
      </c>
      <c r="F421" s="13"/>
      <c r="G421" s="125" t="s">
        <v>1925</v>
      </c>
      <c r="H421" s="125" t="s">
        <v>123</v>
      </c>
      <c r="I421" s="125" t="s">
        <v>1924</v>
      </c>
      <c r="J421" s="126">
        <v>201758</v>
      </c>
      <c r="K421" s="125"/>
      <c r="M421" s="126" t="s">
        <v>3633</v>
      </c>
      <c r="N421" s="31">
        <v>6</v>
      </c>
      <c r="O421" s="129" t="s">
        <v>1926</v>
      </c>
      <c r="P421" s="127">
        <v>40295</v>
      </c>
      <c r="Q421" s="13"/>
      <c r="R421" s="31" t="s">
        <v>259</v>
      </c>
      <c r="S421" s="126" t="s">
        <v>124</v>
      </c>
      <c r="T421" s="31" t="s">
        <v>125</v>
      </c>
      <c r="U421" s="126" t="s">
        <v>554</v>
      </c>
      <c r="V421" s="126"/>
      <c r="W421" s="31" t="s">
        <v>2154</v>
      </c>
      <c r="AE421" s="9"/>
      <c r="AF421" s="9"/>
      <c r="AG421" s="6"/>
      <c r="AH421" s="9"/>
      <c r="AI421" s="5"/>
      <c r="AL421" s="9"/>
      <c r="AM421" s="32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</row>
    <row r="422" spans="2:148" ht="15.75">
      <c r="B422" s="13"/>
      <c r="C422" s="31"/>
      <c r="D422" s="32"/>
      <c r="E422" s="124">
        <v>10977336</v>
      </c>
      <c r="F422" s="13"/>
      <c r="G422" s="13" t="s">
        <v>4706</v>
      </c>
      <c r="H422" s="125" t="s">
        <v>5593</v>
      </c>
      <c r="I422" s="13" t="s">
        <v>4707</v>
      </c>
      <c r="J422" s="126">
        <v>764330</v>
      </c>
      <c r="K422" s="13"/>
      <c r="M422" s="126">
        <v>78751</v>
      </c>
      <c r="N422" s="4">
        <v>210</v>
      </c>
      <c r="O422" s="51">
        <v>2.39</v>
      </c>
      <c r="P422" s="127">
        <v>41460</v>
      </c>
      <c r="Q422" s="151" t="s">
        <v>4973</v>
      </c>
      <c r="R422" s="31" t="s">
        <v>4460</v>
      </c>
      <c r="S422" s="31" t="s">
        <v>4732</v>
      </c>
      <c r="T422" s="31" t="s">
        <v>114</v>
      </c>
      <c r="U422" s="31" t="s">
        <v>3302</v>
      </c>
      <c r="W422" s="92" t="s">
        <v>4782</v>
      </c>
      <c r="AE422" s="9"/>
      <c r="AF422" s="9"/>
      <c r="AG422" s="6"/>
      <c r="AH422" s="9"/>
      <c r="AI422" s="5"/>
      <c r="AL422" s="9"/>
      <c r="AM422" s="32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</row>
    <row r="423" spans="2:148" ht="15.75">
      <c r="B423" s="13"/>
      <c r="C423" s="31"/>
      <c r="D423" s="32"/>
      <c r="E423" s="124">
        <v>10157359</v>
      </c>
      <c r="F423" s="13"/>
      <c r="G423" s="125" t="s">
        <v>2211</v>
      </c>
      <c r="H423" s="125" t="s">
        <v>941</v>
      </c>
      <c r="I423" s="125" t="s">
        <v>2212</v>
      </c>
      <c r="J423" s="126">
        <v>141927</v>
      </c>
      <c r="K423" s="126"/>
      <c r="L423" s="125"/>
      <c r="M423" s="126" t="s">
        <v>539</v>
      </c>
      <c r="N423" s="126">
        <v>62</v>
      </c>
      <c r="O423" s="129">
        <v>3.42</v>
      </c>
      <c r="P423" s="127">
        <v>39605</v>
      </c>
      <c r="Q423" s="127">
        <v>39864</v>
      </c>
      <c r="R423" s="126" t="s">
        <v>2294</v>
      </c>
      <c r="S423" s="126" t="s">
        <v>1329</v>
      </c>
      <c r="T423" s="31" t="s">
        <v>2222</v>
      </c>
      <c r="U423" s="31" t="s">
        <v>3302</v>
      </c>
      <c r="W423" s="31" t="s">
        <v>266</v>
      </c>
      <c r="AE423" s="9"/>
      <c r="AF423" s="9"/>
      <c r="AG423" s="6"/>
      <c r="AH423" s="9"/>
      <c r="AI423" s="5"/>
      <c r="AL423" s="9"/>
      <c r="AM423" s="32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</row>
    <row r="424" spans="2:148" ht="15.75">
      <c r="B424" s="13"/>
      <c r="C424" s="31"/>
      <c r="D424" s="32"/>
      <c r="E424" s="32" t="s">
        <v>2093</v>
      </c>
      <c r="G424" s="13" t="s">
        <v>2739</v>
      </c>
      <c r="H424" s="13" t="s">
        <v>4205</v>
      </c>
      <c r="I424" s="13" t="s">
        <v>3090</v>
      </c>
      <c r="J424" s="31">
        <v>1120719</v>
      </c>
      <c r="L424" s="13" t="s">
        <v>1137</v>
      </c>
      <c r="M424" s="31">
        <v>78748</v>
      </c>
      <c r="N424" s="40">
        <v>192</v>
      </c>
      <c r="O424" s="51">
        <v>9.66</v>
      </c>
      <c r="P424" s="30">
        <v>36600</v>
      </c>
      <c r="Q424" s="30">
        <v>38419</v>
      </c>
      <c r="R424" s="30" t="s">
        <v>596</v>
      </c>
      <c r="S424" s="31" t="s">
        <v>847</v>
      </c>
      <c r="T424" s="31" t="s">
        <v>848</v>
      </c>
      <c r="U424" s="31" t="s">
        <v>3302</v>
      </c>
      <c r="W424" s="31" t="s">
        <v>2966</v>
      </c>
      <c r="AE424" s="9"/>
      <c r="AF424" s="9"/>
      <c r="AG424" s="6"/>
      <c r="AH424" s="9"/>
      <c r="AI424" s="5"/>
      <c r="AL424" s="9"/>
      <c r="AM424" s="32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</row>
    <row r="425" spans="2:148" ht="15.75">
      <c r="B425" s="13"/>
      <c r="C425" s="31"/>
      <c r="D425" s="32"/>
      <c r="G425" s="13" t="s">
        <v>820</v>
      </c>
      <c r="H425" s="13" t="s">
        <v>2045</v>
      </c>
      <c r="I425" s="13" t="s">
        <v>2046</v>
      </c>
      <c r="L425" s="13" t="s">
        <v>828</v>
      </c>
      <c r="M425" s="7">
        <v>78729</v>
      </c>
      <c r="N425" s="40">
        <v>252</v>
      </c>
      <c r="O425" s="51">
        <v>10.96</v>
      </c>
      <c r="P425" s="30">
        <v>35180</v>
      </c>
      <c r="Q425" s="30"/>
      <c r="R425" s="30"/>
      <c r="S425" s="31" t="s">
        <v>2047</v>
      </c>
      <c r="T425" s="31" t="s">
        <v>2048</v>
      </c>
      <c r="U425" s="31" t="s">
        <v>2049</v>
      </c>
      <c r="W425" s="31" t="s">
        <v>3520</v>
      </c>
      <c r="AE425" s="9"/>
      <c r="AF425" s="9"/>
      <c r="AG425" s="6"/>
      <c r="AH425" s="9"/>
      <c r="AI425" s="5"/>
      <c r="AL425" s="9"/>
      <c r="AM425" s="32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</row>
    <row r="426" spans="2:148" ht="15.75">
      <c r="B426" s="124"/>
      <c r="C426" s="31"/>
      <c r="D426" s="32"/>
      <c r="E426" s="160">
        <v>10554144</v>
      </c>
      <c r="F426" s="156"/>
      <c r="G426" s="153" t="s">
        <v>278</v>
      </c>
      <c r="H426" s="153" t="s">
        <v>4612</v>
      </c>
      <c r="I426" s="153" t="s">
        <v>279</v>
      </c>
      <c r="J426" s="156">
        <v>219614</v>
      </c>
      <c r="K426" s="156"/>
      <c r="L426" s="153"/>
      <c r="M426" s="182">
        <v>78703</v>
      </c>
      <c r="N426" s="166">
        <v>14</v>
      </c>
      <c r="O426" s="162">
        <v>1.1</v>
      </c>
      <c r="P426" s="157">
        <v>40605</v>
      </c>
      <c r="Q426" s="157">
        <v>40819</v>
      </c>
      <c r="R426" s="167" t="s">
        <v>259</v>
      </c>
      <c r="S426" s="156" t="s">
        <v>126</v>
      </c>
      <c r="T426" s="156" t="s">
        <v>280</v>
      </c>
      <c r="U426" s="156" t="s">
        <v>3302</v>
      </c>
      <c r="V426" s="156"/>
      <c r="W426" s="156" t="s">
        <v>2556</v>
      </c>
      <c r="AE426" s="9"/>
      <c r="AF426" s="9"/>
      <c r="AG426" s="6"/>
      <c r="AH426" s="9"/>
      <c r="AI426" s="5"/>
      <c r="AL426" s="9"/>
      <c r="AM426" s="32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</row>
    <row r="427" spans="2:148" ht="15.75">
      <c r="B427" s="13"/>
      <c r="C427" s="31"/>
      <c r="D427" s="32"/>
      <c r="E427" s="152">
        <v>10821240</v>
      </c>
      <c r="F427" s="153"/>
      <c r="G427" s="154" t="s">
        <v>4487</v>
      </c>
      <c r="H427" s="154" t="s">
        <v>4613</v>
      </c>
      <c r="I427" s="154" t="s">
        <v>1619</v>
      </c>
      <c r="J427" s="155">
        <v>219716</v>
      </c>
      <c r="K427" s="153"/>
      <c r="L427" s="153"/>
      <c r="M427" s="155" t="s">
        <v>4070</v>
      </c>
      <c r="N427" s="156">
        <v>19</v>
      </c>
      <c r="O427" s="159">
        <v>0.79</v>
      </c>
      <c r="P427" s="157">
        <v>41156</v>
      </c>
      <c r="Q427" s="157">
        <v>41348</v>
      </c>
      <c r="R427" s="156" t="s">
        <v>4073</v>
      </c>
      <c r="S427" s="155" t="s">
        <v>4494</v>
      </c>
      <c r="T427" s="155" t="s">
        <v>4493</v>
      </c>
      <c r="U427" s="156" t="s">
        <v>3302</v>
      </c>
      <c r="V427" s="156"/>
      <c r="W427" s="156" t="s">
        <v>4514</v>
      </c>
      <c r="AE427" s="9"/>
      <c r="AF427" s="9"/>
      <c r="AG427" s="6"/>
      <c r="AH427" s="9"/>
      <c r="AI427" s="5"/>
      <c r="AL427" s="9"/>
      <c r="AM427" s="32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</row>
    <row r="428" spans="2:148" ht="15.75">
      <c r="B428" s="13"/>
      <c r="C428" s="31"/>
      <c r="D428" s="32"/>
      <c r="E428" s="32">
        <v>169603</v>
      </c>
      <c r="G428" s="13" t="s">
        <v>2000</v>
      </c>
      <c r="H428" s="13" t="s">
        <v>1061</v>
      </c>
      <c r="I428" s="13" t="s">
        <v>1062</v>
      </c>
      <c r="L428" s="13" t="s">
        <v>957</v>
      </c>
      <c r="M428" s="31">
        <v>78721</v>
      </c>
      <c r="N428" s="40">
        <v>250</v>
      </c>
      <c r="O428" s="51">
        <v>41.553</v>
      </c>
      <c r="P428" s="30">
        <v>36861</v>
      </c>
      <c r="Q428" s="30" t="s">
        <v>2842</v>
      </c>
      <c r="R428" s="30"/>
      <c r="S428" s="31" t="s">
        <v>1669</v>
      </c>
      <c r="T428" s="31" t="s">
        <v>1670</v>
      </c>
      <c r="U428" s="31" t="s">
        <v>3302</v>
      </c>
      <c r="W428" s="31" t="s">
        <v>3794</v>
      </c>
      <c r="AE428" s="9"/>
      <c r="AF428" s="9"/>
      <c r="AG428" s="6"/>
      <c r="AH428" s="9"/>
      <c r="AI428" s="5"/>
      <c r="AL428" s="9"/>
      <c r="AM428" s="32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</row>
    <row r="429" spans="2:148" ht="15.75">
      <c r="B429" s="13"/>
      <c r="C429" s="31"/>
      <c r="D429" s="32"/>
      <c r="E429" s="124" t="s">
        <v>5435</v>
      </c>
      <c r="F429" s="13"/>
      <c r="G429" s="125" t="s">
        <v>5402</v>
      </c>
      <c r="H429" s="125" t="s">
        <v>5436</v>
      </c>
      <c r="I429" s="125" t="s">
        <v>4878</v>
      </c>
      <c r="J429" s="126">
        <v>601131</v>
      </c>
      <c r="K429" s="125"/>
      <c r="M429" s="126" t="s">
        <v>2762</v>
      </c>
      <c r="N429" s="31">
        <v>186</v>
      </c>
      <c r="O429" s="129">
        <v>37.44</v>
      </c>
      <c r="P429" s="127">
        <v>41604</v>
      </c>
      <c r="Q429" s="127">
        <v>42551</v>
      </c>
      <c r="R429" s="126" t="s">
        <v>4877</v>
      </c>
      <c r="S429" s="126" t="s">
        <v>4871</v>
      </c>
      <c r="T429" s="126" t="s">
        <v>2225</v>
      </c>
      <c r="U429" s="92" t="s">
        <v>906</v>
      </c>
      <c r="V429" s="92"/>
      <c r="W429" s="31" t="s">
        <v>4907</v>
      </c>
      <c r="AE429" s="9"/>
      <c r="AF429" s="9"/>
      <c r="AG429" s="6"/>
      <c r="AH429" s="9"/>
      <c r="AI429" s="5"/>
      <c r="AL429" s="9"/>
      <c r="AM429" s="32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</row>
    <row r="430" spans="2:148" ht="15.75">
      <c r="B430" s="13"/>
      <c r="C430" s="31" t="s">
        <v>2780</v>
      </c>
      <c r="D430" s="32"/>
      <c r="E430" s="32">
        <v>217485</v>
      </c>
      <c r="G430" s="13" t="s">
        <v>2925</v>
      </c>
      <c r="H430" s="13" t="s">
        <v>2917</v>
      </c>
      <c r="I430" s="13" t="s">
        <v>2926</v>
      </c>
      <c r="L430" s="13" t="s">
        <v>2865</v>
      </c>
      <c r="M430" s="31">
        <v>78724</v>
      </c>
      <c r="N430" s="40">
        <v>208</v>
      </c>
      <c r="O430" s="51">
        <v>24.07</v>
      </c>
      <c r="P430" s="30">
        <v>37739</v>
      </c>
      <c r="Q430" s="103">
        <v>37923</v>
      </c>
      <c r="R430" s="30" t="s">
        <v>4325</v>
      </c>
      <c r="S430" s="31" t="s">
        <v>2915</v>
      </c>
      <c r="T430" s="31" t="s">
        <v>2916</v>
      </c>
      <c r="U430" s="31" t="s">
        <v>554</v>
      </c>
      <c r="W430" s="31" t="s">
        <v>470</v>
      </c>
      <c r="AE430" s="9"/>
      <c r="AF430" s="9"/>
      <c r="AG430" s="6"/>
      <c r="AH430" s="9"/>
      <c r="AI430" s="5"/>
      <c r="AL430" s="9"/>
      <c r="AM430" s="32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</row>
    <row r="431" spans="2:148" ht="15.75">
      <c r="B431" s="13"/>
      <c r="C431" s="31"/>
      <c r="D431" s="32"/>
      <c r="E431" s="32">
        <v>195621</v>
      </c>
      <c r="G431" s="13" t="s">
        <v>4343</v>
      </c>
      <c r="H431" s="13" t="s">
        <v>3857</v>
      </c>
      <c r="I431" s="13" t="s">
        <v>2304</v>
      </c>
      <c r="L431" s="13" t="s">
        <v>4344</v>
      </c>
      <c r="M431" s="31">
        <v>78745</v>
      </c>
      <c r="N431" s="31">
        <v>122</v>
      </c>
      <c r="O431" s="51">
        <v>7.21</v>
      </c>
      <c r="P431" s="30">
        <v>37321</v>
      </c>
      <c r="Q431" s="30">
        <v>37433</v>
      </c>
      <c r="R431" s="31" t="s">
        <v>745</v>
      </c>
      <c r="S431" s="31" t="s">
        <v>4345</v>
      </c>
      <c r="T431" s="31" t="s">
        <v>4346</v>
      </c>
      <c r="U431" s="31" t="s">
        <v>3302</v>
      </c>
      <c r="W431" s="31" t="s">
        <v>2300</v>
      </c>
      <c r="AE431" s="9"/>
      <c r="AF431" s="9"/>
      <c r="AG431" s="6"/>
      <c r="AH431" s="9"/>
      <c r="AI431" s="5"/>
      <c r="AL431" s="9"/>
      <c r="AM431" s="32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</row>
    <row r="432" spans="2:148" ht="15.75">
      <c r="B432" s="13"/>
      <c r="C432" s="125"/>
      <c r="D432" s="32"/>
      <c r="E432" s="58">
        <v>251994</v>
      </c>
      <c r="G432" s="54" t="s">
        <v>2361</v>
      </c>
      <c r="H432" s="55" t="s">
        <v>2362</v>
      </c>
      <c r="I432" s="13" t="s">
        <v>2525</v>
      </c>
      <c r="J432" s="31">
        <v>473362</v>
      </c>
      <c r="L432" s="13" t="s">
        <v>1800</v>
      </c>
      <c r="M432" s="31">
        <v>78701</v>
      </c>
      <c r="N432" s="40">
        <v>122</v>
      </c>
      <c r="O432" s="51">
        <v>1.588</v>
      </c>
      <c r="P432" s="30">
        <v>36755</v>
      </c>
      <c r="Q432" s="30">
        <v>38141</v>
      </c>
      <c r="R432" s="30" t="s">
        <v>4325</v>
      </c>
      <c r="S432" s="31" t="s">
        <v>4197</v>
      </c>
      <c r="T432" s="31" t="s">
        <v>1195</v>
      </c>
      <c r="U432" s="31" t="s">
        <v>3302</v>
      </c>
      <c r="W432" s="31" t="s">
        <v>1753</v>
      </c>
      <c r="AE432" s="9"/>
      <c r="AF432" s="9"/>
      <c r="AG432" s="6"/>
      <c r="AH432" s="9"/>
      <c r="AI432" s="5"/>
      <c r="AL432" s="9"/>
      <c r="AM432" s="32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</row>
    <row r="433" spans="2:148" ht="15.75">
      <c r="B433" s="13"/>
      <c r="C433" s="31"/>
      <c r="D433" s="32"/>
      <c r="E433" s="124">
        <v>10150332</v>
      </c>
      <c r="F433" s="13"/>
      <c r="G433" s="125" t="s">
        <v>3712</v>
      </c>
      <c r="H433" s="125" t="s">
        <v>3714</v>
      </c>
      <c r="I433" s="125" t="s">
        <v>3711</v>
      </c>
      <c r="J433" s="126">
        <v>3357528</v>
      </c>
      <c r="K433" s="126"/>
      <c r="L433" s="125"/>
      <c r="M433" s="126" t="s">
        <v>3713</v>
      </c>
      <c r="N433" s="126">
        <v>288</v>
      </c>
      <c r="O433" s="129">
        <v>22.38</v>
      </c>
      <c r="P433" s="127">
        <v>39587</v>
      </c>
      <c r="Q433" s="127">
        <v>39713</v>
      </c>
      <c r="R433" s="126" t="s">
        <v>1655</v>
      </c>
      <c r="S433" s="126" t="s">
        <v>2247</v>
      </c>
      <c r="T433" s="31" t="s">
        <v>2227</v>
      </c>
      <c r="U433" s="126" t="s">
        <v>906</v>
      </c>
      <c r="V433" s="126"/>
      <c r="W433" s="31" t="s">
        <v>266</v>
      </c>
      <c r="AE433" s="9"/>
      <c r="AF433" s="9"/>
      <c r="AG433" s="6"/>
      <c r="AH433" s="9"/>
      <c r="AI433" s="5"/>
      <c r="AL433" s="9"/>
      <c r="AM433" s="32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</row>
    <row r="434" spans="2:148" ht="15.75">
      <c r="B434" s="13"/>
      <c r="C434" s="31"/>
      <c r="D434" s="32"/>
      <c r="E434" s="32">
        <v>174470</v>
      </c>
      <c r="G434" s="13" t="s">
        <v>1255</v>
      </c>
      <c r="H434" s="13" t="s">
        <v>3608</v>
      </c>
      <c r="I434" s="13" t="s">
        <v>977</v>
      </c>
      <c r="L434" s="13" t="s">
        <v>1256</v>
      </c>
      <c r="M434" s="31">
        <v>78751</v>
      </c>
      <c r="N434" s="40">
        <v>6</v>
      </c>
      <c r="O434" s="51">
        <v>0.27</v>
      </c>
      <c r="P434" s="30">
        <v>37088</v>
      </c>
      <c r="Q434" s="30">
        <v>37301</v>
      </c>
      <c r="R434" s="31" t="s">
        <v>745</v>
      </c>
      <c r="S434" s="31" t="s">
        <v>3385</v>
      </c>
      <c r="T434" s="31" t="s">
        <v>3386</v>
      </c>
      <c r="U434" s="31" t="s">
        <v>3302</v>
      </c>
      <c r="W434" s="31" t="s">
        <v>3000</v>
      </c>
      <c r="AE434" s="9"/>
      <c r="AF434" s="9"/>
      <c r="AG434" s="6"/>
      <c r="AH434" s="9"/>
      <c r="AI434" s="5"/>
      <c r="AL434" s="9"/>
      <c r="AM434" s="32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</row>
    <row r="435" spans="1:148" ht="15.75">
      <c r="A435" s="124"/>
      <c r="B435" s="13"/>
      <c r="D435" s="125"/>
      <c r="E435" s="124">
        <v>11602579</v>
      </c>
      <c r="G435" s="125" t="s">
        <v>5866</v>
      </c>
      <c r="H435" s="125" t="s">
        <v>5867</v>
      </c>
      <c r="I435" s="125" t="s">
        <v>5868</v>
      </c>
      <c r="J435" s="126">
        <v>745491</v>
      </c>
      <c r="K435" s="13"/>
      <c r="M435" s="126" t="s">
        <v>546</v>
      </c>
      <c r="N435" s="52">
        <v>95</v>
      </c>
      <c r="O435" s="129">
        <v>6.23</v>
      </c>
      <c r="P435" s="127">
        <v>42633</v>
      </c>
      <c r="Q435" s="13"/>
      <c r="S435" s="126" t="s">
        <v>5869</v>
      </c>
      <c r="T435" s="126" t="s">
        <v>293</v>
      </c>
      <c r="U435" s="126" t="s">
        <v>554</v>
      </c>
      <c r="V435" s="126"/>
      <c r="W435" s="31" t="s">
        <v>5939</v>
      </c>
      <c r="AE435" s="9"/>
      <c r="AF435" s="9"/>
      <c r="AG435" s="6"/>
      <c r="AH435" s="9"/>
      <c r="AI435" s="5"/>
      <c r="AL435" s="9"/>
      <c r="AM435" s="32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</row>
    <row r="436" spans="2:148" ht="15.75">
      <c r="B436" s="13"/>
      <c r="C436" s="31"/>
      <c r="D436" s="32"/>
      <c r="E436" s="124">
        <v>11628077</v>
      </c>
      <c r="F436" s="13"/>
      <c r="G436" s="202" t="s">
        <v>5959</v>
      </c>
      <c r="H436" s="202" t="s">
        <v>5867</v>
      </c>
      <c r="I436" s="202" t="s">
        <v>5958</v>
      </c>
      <c r="J436" s="202">
        <v>241421</v>
      </c>
      <c r="K436" s="13"/>
      <c r="M436" s="209" t="s">
        <v>546</v>
      </c>
      <c r="N436" s="210">
        <v>106</v>
      </c>
      <c r="O436" s="211">
        <v>6.23</v>
      </c>
      <c r="P436" s="212">
        <v>42678</v>
      </c>
      <c r="Q436" s="202"/>
      <c r="R436" s="31" t="s">
        <v>6018</v>
      </c>
      <c r="S436" s="209" t="s">
        <v>6019</v>
      </c>
      <c r="T436" s="209" t="s">
        <v>293</v>
      </c>
      <c r="U436" s="209" t="s">
        <v>907</v>
      </c>
      <c r="V436" s="209"/>
      <c r="W436" s="31" t="s">
        <v>6048</v>
      </c>
      <c r="AE436" s="9"/>
      <c r="AF436" s="9"/>
      <c r="AG436" s="6"/>
      <c r="AH436" s="9"/>
      <c r="AI436" s="5"/>
      <c r="AL436" s="9"/>
      <c r="AM436" s="32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</row>
    <row r="437" spans="2:148" ht="15.75">
      <c r="B437" s="13"/>
      <c r="C437" s="31"/>
      <c r="D437" s="32"/>
      <c r="E437" s="56" t="s">
        <v>2381</v>
      </c>
      <c r="G437" s="54" t="s">
        <v>1692</v>
      </c>
      <c r="H437" s="54" t="s">
        <v>2380</v>
      </c>
      <c r="I437" s="54" t="s">
        <v>2933</v>
      </c>
      <c r="J437" s="91">
        <v>274988</v>
      </c>
      <c r="K437" s="91"/>
      <c r="L437" s="54" t="s">
        <v>2933</v>
      </c>
      <c r="M437" s="91">
        <v>78703</v>
      </c>
      <c r="N437" s="91">
        <v>146</v>
      </c>
      <c r="O437" s="98">
        <v>3.18</v>
      </c>
      <c r="P437" s="57">
        <v>38859</v>
      </c>
      <c r="Q437" s="57">
        <v>39181</v>
      </c>
      <c r="R437" s="31" t="s">
        <v>4073</v>
      </c>
      <c r="S437" s="92" t="s">
        <v>1903</v>
      </c>
      <c r="T437" s="92" t="s">
        <v>2530</v>
      </c>
      <c r="U437" s="31" t="s">
        <v>3302</v>
      </c>
      <c r="W437" s="31" t="s">
        <v>1814</v>
      </c>
      <c r="AE437" s="9"/>
      <c r="AF437" s="9"/>
      <c r="AG437" s="6"/>
      <c r="AH437" s="9"/>
      <c r="AI437" s="5"/>
      <c r="AL437" s="9"/>
      <c r="AM437" s="32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</row>
    <row r="438" spans="2:148" ht="15.75">
      <c r="B438" s="13"/>
      <c r="C438" s="31"/>
      <c r="D438" s="32"/>
      <c r="G438" s="13" t="s">
        <v>3604</v>
      </c>
      <c r="H438" s="13" t="s">
        <v>1638</v>
      </c>
      <c r="I438" s="13" t="s">
        <v>1639</v>
      </c>
      <c r="L438" s="13" t="s">
        <v>829</v>
      </c>
      <c r="M438" s="31">
        <v>78703</v>
      </c>
      <c r="N438" s="40">
        <v>301</v>
      </c>
      <c r="O438" s="51">
        <v>5.130000114440918</v>
      </c>
      <c r="P438" s="30">
        <v>36011</v>
      </c>
      <c r="Q438" s="30">
        <v>36472</v>
      </c>
      <c r="R438" s="30"/>
      <c r="S438" s="31" t="s">
        <v>1640</v>
      </c>
      <c r="T438" s="31" t="s">
        <v>4082</v>
      </c>
      <c r="U438" s="31" t="s">
        <v>554</v>
      </c>
      <c r="W438" s="31" t="s">
        <v>3529</v>
      </c>
      <c r="AE438" s="9"/>
      <c r="AF438" s="9"/>
      <c r="AG438" s="6"/>
      <c r="AH438" s="9"/>
      <c r="AI438" s="5"/>
      <c r="AL438" s="9"/>
      <c r="AM438" s="32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</row>
    <row r="439" spans="2:148" ht="15.75">
      <c r="B439" s="13"/>
      <c r="C439" s="31"/>
      <c r="D439" s="32"/>
      <c r="E439" s="56" t="s">
        <v>3729</v>
      </c>
      <c r="G439" s="54" t="s">
        <v>3238</v>
      </c>
      <c r="H439" s="55" t="s">
        <v>2727</v>
      </c>
      <c r="I439" s="125" t="s">
        <v>3603</v>
      </c>
      <c r="J439" s="126">
        <v>3324587</v>
      </c>
      <c r="K439" s="91"/>
      <c r="L439" s="54"/>
      <c r="M439" s="91">
        <v>78703</v>
      </c>
      <c r="N439" s="91">
        <v>292</v>
      </c>
      <c r="O439" s="98">
        <v>4.52</v>
      </c>
      <c r="P439" s="57">
        <v>39219</v>
      </c>
      <c r="Q439" s="112">
        <v>39493</v>
      </c>
      <c r="R439" s="31" t="s">
        <v>4073</v>
      </c>
      <c r="S439" s="92" t="s">
        <v>2728</v>
      </c>
      <c r="T439" s="31" t="s">
        <v>2729</v>
      </c>
      <c r="U439" s="31" t="s">
        <v>3302</v>
      </c>
      <c r="W439" s="92" t="s">
        <v>2258</v>
      </c>
      <c r="AE439" s="9"/>
      <c r="AF439" s="9"/>
      <c r="AG439" s="6"/>
      <c r="AH439" s="9"/>
      <c r="AI439" s="5"/>
      <c r="AL439" s="9"/>
      <c r="AM439" s="32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</row>
    <row r="440" spans="2:148" ht="15.75">
      <c r="B440" s="13"/>
      <c r="C440" s="31"/>
      <c r="D440" s="32"/>
      <c r="G440" s="13" t="s">
        <v>4083</v>
      </c>
      <c r="H440" s="13" t="s">
        <v>1349</v>
      </c>
      <c r="I440" s="13" t="s">
        <v>1350</v>
      </c>
      <c r="L440" s="13" t="s">
        <v>830</v>
      </c>
      <c r="M440" s="31">
        <v>78759</v>
      </c>
      <c r="N440" s="40">
        <v>256</v>
      </c>
      <c r="O440" s="51">
        <v>32.3</v>
      </c>
      <c r="P440" s="30">
        <v>34149</v>
      </c>
      <c r="Q440" s="30">
        <v>35325</v>
      </c>
      <c r="R440" s="30"/>
      <c r="S440" s="31" t="s">
        <v>1317</v>
      </c>
      <c r="T440" s="31" t="s">
        <v>1214</v>
      </c>
      <c r="U440" s="31" t="s">
        <v>3302</v>
      </c>
      <c r="W440" s="31" t="s">
        <v>3508</v>
      </c>
      <c r="AE440" s="9"/>
      <c r="AF440" s="9"/>
      <c r="AG440" s="6"/>
      <c r="AH440" s="9"/>
      <c r="AI440" s="5"/>
      <c r="AL440" s="9"/>
      <c r="AM440" s="32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</row>
    <row r="441" spans="1:148" ht="15.75">
      <c r="A441" s="124"/>
      <c r="B441" s="13"/>
      <c r="C441" s="125"/>
      <c r="D441" s="32"/>
      <c r="E441" s="56" t="s">
        <v>3496</v>
      </c>
      <c r="G441" s="54" t="s">
        <v>717</v>
      </c>
      <c r="H441" s="54" t="s">
        <v>3103</v>
      </c>
      <c r="I441" s="54" t="s">
        <v>3419</v>
      </c>
      <c r="J441" s="91">
        <v>389204</v>
      </c>
      <c r="K441" s="91"/>
      <c r="L441" s="54" t="s">
        <v>3419</v>
      </c>
      <c r="M441" s="91">
        <v>78703</v>
      </c>
      <c r="N441" s="91">
        <v>175</v>
      </c>
      <c r="O441" s="98">
        <v>2.22</v>
      </c>
      <c r="P441" s="57">
        <v>39145</v>
      </c>
      <c r="Q441" s="57">
        <v>39387</v>
      </c>
      <c r="R441" s="92" t="s">
        <v>1600</v>
      </c>
      <c r="S441" s="92" t="s">
        <v>582</v>
      </c>
      <c r="T441" s="31" t="s">
        <v>3217</v>
      </c>
      <c r="U441" s="31" t="s">
        <v>3302</v>
      </c>
      <c r="W441" s="92" t="s">
        <v>2259</v>
      </c>
      <c r="AE441" s="9"/>
      <c r="AF441" s="9"/>
      <c r="AG441" s="6"/>
      <c r="AH441" s="9"/>
      <c r="AI441" s="5"/>
      <c r="AL441" s="9"/>
      <c r="AM441" s="32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</row>
    <row r="442" spans="1:148" ht="15.75">
      <c r="A442" s="124"/>
      <c r="B442" s="13"/>
      <c r="C442" s="125"/>
      <c r="D442" s="32"/>
      <c r="E442" s="32" t="s">
        <v>2040</v>
      </c>
      <c r="G442" s="125" t="s">
        <v>3698</v>
      </c>
      <c r="H442" s="13" t="s">
        <v>2041</v>
      </c>
      <c r="I442" s="13" t="s">
        <v>41</v>
      </c>
      <c r="J442" s="31">
        <v>624290</v>
      </c>
      <c r="M442" s="31">
        <v>78701</v>
      </c>
      <c r="N442" s="31">
        <v>221</v>
      </c>
      <c r="O442" s="51">
        <v>1.26</v>
      </c>
      <c r="P442" s="57">
        <v>39514</v>
      </c>
      <c r="Q442" s="13"/>
      <c r="R442" s="126" t="s">
        <v>1547</v>
      </c>
      <c r="S442" s="31" t="s">
        <v>780</v>
      </c>
      <c r="T442" s="31" t="s">
        <v>781</v>
      </c>
      <c r="U442" s="126" t="s">
        <v>554</v>
      </c>
      <c r="V442" s="126"/>
      <c r="W442" s="31" t="s">
        <v>3886</v>
      </c>
      <c r="AE442" s="9"/>
      <c r="AF442" s="9"/>
      <c r="AG442" s="6"/>
      <c r="AH442" s="9"/>
      <c r="AI442" s="5"/>
      <c r="AL442" s="9"/>
      <c r="AM442" s="32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</row>
    <row r="443" spans="2:148" ht="15.75">
      <c r="B443" s="13"/>
      <c r="C443" s="31"/>
      <c r="D443" s="32"/>
      <c r="E443" s="58">
        <v>287670</v>
      </c>
      <c r="G443" s="54" t="s">
        <v>752</v>
      </c>
      <c r="H443" s="55" t="s">
        <v>1769</v>
      </c>
      <c r="I443" s="54" t="s">
        <v>753</v>
      </c>
      <c r="J443" s="91"/>
      <c r="K443" s="91"/>
      <c r="L443" s="54" t="s">
        <v>753</v>
      </c>
      <c r="M443" s="31">
        <v>78746</v>
      </c>
      <c r="N443" s="91">
        <v>175</v>
      </c>
      <c r="O443" s="98">
        <v>16.499</v>
      </c>
      <c r="P443" s="57">
        <v>38700</v>
      </c>
      <c r="Q443" s="57">
        <v>38994</v>
      </c>
      <c r="R443" s="31" t="s">
        <v>4325</v>
      </c>
      <c r="S443" s="92" t="s">
        <v>1770</v>
      </c>
      <c r="T443" s="31" t="s">
        <v>1771</v>
      </c>
      <c r="U443" s="31" t="s">
        <v>3302</v>
      </c>
      <c r="W443" s="31" t="s">
        <v>3598</v>
      </c>
      <c r="AE443" s="9"/>
      <c r="AF443" s="9"/>
      <c r="AG443" s="6"/>
      <c r="AH443" s="9"/>
      <c r="AI443" s="5"/>
      <c r="AL443" s="9"/>
      <c r="AM443" s="32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</row>
    <row r="444" spans="2:148" ht="15.75">
      <c r="B444" s="13"/>
      <c r="C444" s="31"/>
      <c r="D444" s="32"/>
      <c r="G444" s="13" t="s">
        <v>1351</v>
      </c>
      <c r="H444" s="13" t="s">
        <v>1352</v>
      </c>
      <c r="I444" s="13" t="s">
        <v>1353</v>
      </c>
      <c r="L444" s="13" t="s">
        <v>831</v>
      </c>
      <c r="M444" s="31">
        <v>78735</v>
      </c>
      <c r="N444" s="40">
        <v>390</v>
      </c>
      <c r="O444" s="51">
        <v>30.81</v>
      </c>
      <c r="P444" s="30">
        <v>34670</v>
      </c>
      <c r="Q444" s="30">
        <v>34961</v>
      </c>
      <c r="R444" s="30"/>
      <c r="S444" s="31" t="s">
        <v>2538</v>
      </c>
      <c r="T444" s="31" t="s">
        <v>2539</v>
      </c>
      <c r="U444" s="31" t="s">
        <v>3302</v>
      </c>
      <c r="W444" s="31" t="s">
        <v>3514</v>
      </c>
      <c r="AE444" s="9"/>
      <c r="AF444" s="9"/>
      <c r="AG444" s="6"/>
      <c r="AH444" s="9"/>
      <c r="AI444" s="5"/>
      <c r="AL444" s="9"/>
      <c r="AM444" s="32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</row>
    <row r="445" spans="2:148" ht="15.75">
      <c r="B445" s="13"/>
      <c r="C445" s="31"/>
      <c r="D445" s="32"/>
      <c r="E445" s="32">
        <v>107543</v>
      </c>
      <c r="G445" s="13" t="s">
        <v>666</v>
      </c>
      <c r="H445" s="13" t="s">
        <v>3179</v>
      </c>
      <c r="I445" s="13" t="s">
        <v>1675</v>
      </c>
      <c r="L445" s="13" t="s">
        <v>832</v>
      </c>
      <c r="M445" s="31">
        <v>78750</v>
      </c>
      <c r="N445" s="40">
        <v>59</v>
      </c>
      <c r="O445" s="51">
        <v>3.52</v>
      </c>
      <c r="P445" s="30">
        <v>36444</v>
      </c>
      <c r="Q445" s="30">
        <v>36584</v>
      </c>
      <c r="R445" s="30"/>
      <c r="S445" s="31" t="s">
        <v>667</v>
      </c>
      <c r="T445" s="31" t="s">
        <v>671</v>
      </c>
      <c r="U445" s="31" t="s">
        <v>3302</v>
      </c>
      <c r="W445" s="31" t="s">
        <v>2815</v>
      </c>
      <c r="AE445" s="9"/>
      <c r="AF445" s="9"/>
      <c r="AG445" s="6"/>
      <c r="AH445" s="9"/>
      <c r="AI445" s="5"/>
      <c r="AL445" s="9"/>
      <c r="AM445" s="32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</row>
    <row r="446" spans="2:148" ht="15.75">
      <c r="B446" s="13"/>
      <c r="C446" s="31"/>
      <c r="D446" s="32"/>
      <c r="G446" s="13" t="s">
        <v>1354</v>
      </c>
      <c r="H446" s="13" t="s">
        <v>1355</v>
      </c>
      <c r="I446" s="13" t="s">
        <v>1356</v>
      </c>
      <c r="L446" s="13" t="s">
        <v>833</v>
      </c>
      <c r="M446" s="31">
        <v>78724</v>
      </c>
      <c r="N446" s="40">
        <v>200</v>
      </c>
      <c r="O446" s="51">
        <v>24.2</v>
      </c>
      <c r="P446" s="30">
        <v>35468</v>
      </c>
      <c r="Q446" s="30">
        <v>35726</v>
      </c>
      <c r="R446" s="30"/>
      <c r="S446" s="31" t="s">
        <v>1357</v>
      </c>
      <c r="T446" s="31" t="s">
        <v>1358</v>
      </c>
      <c r="U446" s="31" t="s">
        <v>3302</v>
      </c>
      <c r="W446" s="31" t="s">
        <v>3523</v>
      </c>
      <c r="AE446" s="9"/>
      <c r="AF446" s="9"/>
      <c r="AG446" s="6"/>
      <c r="AH446" s="9"/>
      <c r="AI446" s="5"/>
      <c r="AL446" s="9"/>
      <c r="AM446" s="32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</row>
    <row r="447" spans="2:148" ht="15.75">
      <c r="B447" s="13"/>
      <c r="C447" s="31"/>
      <c r="D447" s="32"/>
      <c r="E447" s="124">
        <v>11621274</v>
      </c>
      <c r="F447" s="13"/>
      <c r="G447" s="202" t="s">
        <v>5962</v>
      </c>
      <c r="H447" s="202" t="s">
        <v>5960</v>
      </c>
      <c r="I447" s="202" t="s">
        <v>5961</v>
      </c>
      <c r="J447" s="202">
        <v>5375791</v>
      </c>
      <c r="K447" s="13"/>
      <c r="M447" s="209" t="s">
        <v>2777</v>
      </c>
      <c r="N447" s="210">
        <v>27</v>
      </c>
      <c r="O447" s="211">
        <v>2.51</v>
      </c>
      <c r="P447" s="212">
        <v>42667</v>
      </c>
      <c r="Q447" s="202"/>
      <c r="R447" s="126" t="s">
        <v>4460</v>
      </c>
      <c r="S447" s="126" t="s">
        <v>5688</v>
      </c>
      <c r="T447" s="126" t="s">
        <v>5240</v>
      </c>
      <c r="U447" s="209" t="s">
        <v>907</v>
      </c>
      <c r="V447" s="209"/>
      <c r="W447" s="31" t="s">
        <v>6048</v>
      </c>
      <c r="AE447" s="9"/>
      <c r="AF447" s="9"/>
      <c r="AG447" s="6"/>
      <c r="AH447" s="9"/>
      <c r="AI447" s="5"/>
      <c r="AL447" s="9"/>
      <c r="AM447" s="32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</row>
    <row r="448" spans="2:148" ht="15.75">
      <c r="B448" s="13"/>
      <c r="C448" s="31"/>
      <c r="D448" s="32"/>
      <c r="E448" s="124">
        <v>10605889</v>
      </c>
      <c r="F448" s="13"/>
      <c r="G448" s="125" t="s">
        <v>209</v>
      </c>
      <c r="H448" s="125" t="s">
        <v>522</v>
      </c>
      <c r="I448" s="125" t="s">
        <v>208</v>
      </c>
      <c r="J448" s="126">
        <v>732962</v>
      </c>
      <c r="K448" s="13"/>
      <c r="M448" s="126" t="s">
        <v>539</v>
      </c>
      <c r="N448" s="31">
        <v>202</v>
      </c>
      <c r="O448" s="129">
        <v>2.3553</v>
      </c>
      <c r="P448" s="127">
        <v>40709</v>
      </c>
      <c r="Q448" s="127">
        <v>40882</v>
      </c>
      <c r="R448" s="126" t="s">
        <v>4325</v>
      </c>
      <c r="S448" s="126" t="s">
        <v>2515</v>
      </c>
      <c r="T448" s="126" t="s">
        <v>218</v>
      </c>
      <c r="U448" s="31" t="s">
        <v>3302</v>
      </c>
      <c r="W448" s="31" t="s">
        <v>3127</v>
      </c>
      <c r="AE448" s="9"/>
      <c r="AF448" s="9"/>
      <c r="AG448" s="6"/>
      <c r="AH448" s="9"/>
      <c r="AI448" s="5"/>
      <c r="AL448" s="9"/>
      <c r="AM448" s="32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</row>
    <row r="449" spans="1:148" ht="15.75">
      <c r="A449" s="124"/>
      <c r="B449" s="13"/>
      <c r="C449" s="125"/>
      <c r="D449" s="32"/>
      <c r="E449" s="124" t="s">
        <v>5067</v>
      </c>
      <c r="F449" s="13"/>
      <c r="G449" s="125" t="s">
        <v>5035</v>
      </c>
      <c r="H449" s="125" t="s">
        <v>5066</v>
      </c>
      <c r="I449" s="13" t="s">
        <v>4902</v>
      </c>
      <c r="J449" s="126">
        <v>143516</v>
      </c>
      <c r="K449" s="13"/>
      <c r="M449" s="126">
        <v>78704</v>
      </c>
      <c r="N449" s="4">
        <v>8</v>
      </c>
      <c r="O449" s="51">
        <v>0.45</v>
      </c>
      <c r="P449" s="127">
        <v>41424</v>
      </c>
      <c r="Q449" s="127">
        <v>41918</v>
      </c>
      <c r="R449" s="31" t="s">
        <v>259</v>
      </c>
      <c r="S449" s="31" t="s">
        <v>4746</v>
      </c>
      <c r="T449" s="31" t="s">
        <v>4674</v>
      </c>
      <c r="U449" s="31" t="s">
        <v>3302</v>
      </c>
      <c r="W449" s="92" t="s">
        <v>4782</v>
      </c>
      <c r="AE449" s="9"/>
      <c r="AF449" s="9"/>
      <c r="AG449" s="6"/>
      <c r="AH449" s="9"/>
      <c r="AI449" s="5"/>
      <c r="AL449" s="9"/>
      <c r="AM449" s="32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</row>
    <row r="450" spans="1:148" ht="15.75">
      <c r="A450" s="124"/>
      <c r="B450" s="13"/>
      <c r="C450" s="125"/>
      <c r="D450" s="32"/>
      <c r="E450" s="124">
        <v>11558927</v>
      </c>
      <c r="G450" s="125" t="s">
        <v>5858</v>
      </c>
      <c r="H450" s="125" t="s">
        <v>5859</v>
      </c>
      <c r="I450" s="125" t="s">
        <v>5860</v>
      </c>
      <c r="J450" s="126">
        <v>5356542</v>
      </c>
      <c r="K450" s="13"/>
      <c r="M450" s="126" t="s">
        <v>202</v>
      </c>
      <c r="N450" s="31">
        <v>292</v>
      </c>
      <c r="O450" s="129">
        <v>14.34</v>
      </c>
      <c r="P450" s="127">
        <v>42552</v>
      </c>
      <c r="Q450" s="13"/>
      <c r="R450" s="31" t="s">
        <v>1871</v>
      </c>
      <c r="S450" s="126" t="s">
        <v>5792</v>
      </c>
      <c r="T450" s="126" t="s">
        <v>5791</v>
      </c>
      <c r="U450" s="126" t="s">
        <v>907</v>
      </c>
      <c r="V450" s="126">
        <v>1</v>
      </c>
      <c r="W450" s="31" t="s">
        <v>5939</v>
      </c>
      <c r="AE450" s="9"/>
      <c r="AF450" s="9"/>
      <c r="AG450" s="6"/>
      <c r="AH450" s="9"/>
      <c r="AI450" s="5"/>
      <c r="AL450" s="9"/>
      <c r="AM450" s="32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</row>
    <row r="451" spans="2:148" ht="15.75">
      <c r="B451" s="13"/>
      <c r="C451" s="31"/>
      <c r="D451" s="32"/>
      <c r="E451" s="124">
        <v>11535355</v>
      </c>
      <c r="F451" s="13"/>
      <c r="G451" s="125" t="s">
        <v>5780</v>
      </c>
      <c r="H451" s="125" t="s">
        <v>5814</v>
      </c>
      <c r="I451" s="125" t="s">
        <v>5779</v>
      </c>
      <c r="J451" s="126">
        <v>5341282</v>
      </c>
      <c r="K451" s="13"/>
      <c r="M451" s="126" t="s">
        <v>202</v>
      </c>
      <c r="N451" s="31">
        <v>90</v>
      </c>
      <c r="O451" s="129">
        <v>6.87</v>
      </c>
      <c r="P451" s="127">
        <v>42509</v>
      </c>
      <c r="Q451" s="13"/>
      <c r="R451" s="126" t="s">
        <v>4460</v>
      </c>
      <c r="S451" s="126" t="s">
        <v>5158</v>
      </c>
      <c r="T451" s="126" t="s">
        <v>5140</v>
      </c>
      <c r="U451" s="126" t="s">
        <v>907</v>
      </c>
      <c r="V451" s="126"/>
      <c r="W451" s="31" t="s">
        <v>5821</v>
      </c>
      <c r="AE451" s="9"/>
      <c r="AF451" s="9"/>
      <c r="AG451" s="6"/>
      <c r="AH451" s="9"/>
      <c r="AI451" s="5"/>
      <c r="AL451" s="9"/>
      <c r="AM451" s="32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</row>
    <row r="452" spans="2:148" ht="15.75">
      <c r="B452" s="125"/>
      <c r="C452" s="31"/>
      <c r="D452" s="32"/>
      <c r="E452" s="152">
        <v>10383167</v>
      </c>
      <c r="F452" s="153"/>
      <c r="G452" s="154" t="s">
        <v>2169</v>
      </c>
      <c r="H452" s="154" t="s">
        <v>2504</v>
      </c>
      <c r="I452" s="154" t="s">
        <v>2505</v>
      </c>
      <c r="J452" s="155">
        <v>817730</v>
      </c>
      <c r="K452" s="153"/>
      <c r="L452" s="153"/>
      <c r="M452" s="155">
        <v>78704</v>
      </c>
      <c r="N452" s="155">
        <v>10</v>
      </c>
      <c r="O452" s="159">
        <v>1.1</v>
      </c>
      <c r="P452" s="172">
        <v>40178</v>
      </c>
      <c r="Q452" s="172">
        <v>40497</v>
      </c>
      <c r="R452" s="156"/>
      <c r="S452" s="155" t="s">
        <v>3028</v>
      </c>
      <c r="T452" s="155" t="s">
        <v>4150</v>
      </c>
      <c r="U452" s="155" t="s">
        <v>3302</v>
      </c>
      <c r="V452" s="155"/>
      <c r="W452" s="156" t="s">
        <v>3541</v>
      </c>
      <c r="AE452" s="9"/>
      <c r="AF452" s="9"/>
      <c r="AG452" s="6"/>
      <c r="AH452" s="9"/>
      <c r="AI452" s="5"/>
      <c r="AL452" s="9"/>
      <c r="AM452" s="32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</row>
    <row r="453" spans="2:148" ht="15.75">
      <c r="B453" s="13"/>
      <c r="C453" s="31"/>
      <c r="D453" s="32"/>
      <c r="G453" s="13" t="s">
        <v>358</v>
      </c>
      <c r="H453" s="13" t="s">
        <v>359</v>
      </c>
      <c r="I453" s="13" t="s">
        <v>360</v>
      </c>
      <c r="J453" s="126">
        <v>817694</v>
      </c>
      <c r="M453" s="31">
        <v>78704</v>
      </c>
      <c r="N453" s="40">
        <v>10</v>
      </c>
      <c r="O453" s="51">
        <v>1.1</v>
      </c>
      <c r="P453" s="30">
        <v>35955</v>
      </c>
      <c r="Q453" s="30">
        <v>36124</v>
      </c>
      <c r="R453" s="30"/>
      <c r="S453" s="31" t="s">
        <v>1359</v>
      </c>
      <c r="T453" s="31" t="s">
        <v>1360</v>
      </c>
      <c r="U453" s="31" t="s">
        <v>3302</v>
      </c>
      <c r="W453" s="31" t="s">
        <v>3528</v>
      </c>
      <c r="AE453" s="9"/>
      <c r="AF453" s="9"/>
      <c r="AG453" s="6"/>
      <c r="AH453" s="9"/>
      <c r="AI453" s="5"/>
      <c r="AL453" s="9"/>
      <c r="AM453" s="32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</row>
    <row r="454" spans="5:148" ht="15.75">
      <c r="E454" s="58">
        <v>305479</v>
      </c>
      <c r="G454" s="58" t="s">
        <v>2404</v>
      </c>
      <c r="H454" s="58" t="s">
        <v>1280</v>
      </c>
      <c r="I454" s="58" t="s">
        <v>2405</v>
      </c>
      <c r="J454" s="91"/>
      <c r="K454" s="91"/>
      <c r="L454" s="58" t="s">
        <v>2405</v>
      </c>
      <c r="M454" s="91">
        <v>78704</v>
      </c>
      <c r="N454" s="91">
        <v>10</v>
      </c>
      <c r="O454" s="98">
        <v>1.06</v>
      </c>
      <c r="P454" s="112">
        <v>38995</v>
      </c>
      <c r="Q454" s="58"/>
      <c r="R454" s="91" t="s">
        <v>4073</v>
      </c>
      <c r="S454" s="91" t="s">
        <v>1545</v>
      </c>
      <c r="T454" s="91" t="s">
        <v>1546</v>
      </c>
      <c r="U454" s="92" t="s">
        <v>554</v>
      </c>
      <c r="V454" s="92"/>
      <c r="W454" s="31" t="s">
        <v>4322</v>
      </c>
      <c r="AE454" s="9"/>
      <c r="AF454" s="9"/>
      <c r="AG454" s="6"/>
      <c r="AH454" s="9"/>
      <c r="AI454" s="5"/>
      <c r="AL454" s="9"/>
      <c r="AM454" s="32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</row>
    <row r="455" spans="2:148" ht="15.75">
      <c r="B455" s="13"/>
      <c r="C455" s="31"/>
      <c r="D455" s="32"/>
      <c r="E455" s="56" t="s">
        <v>1732</v>
      </c>
      <c r="G455" s="13" t="s">
        <v>638</v>
      </c>
      <c r="H455" s="13" t="s">
        <v>1733</v>
      </c>
      <c r="I455" s="13" t="s">
        <v>792</v>
      </c>
      <c r="J455" s="31">
        <v>427976</v>
      </c>
      <c r="L455" s="54" t="s">
        <v>3835</v>
      </c>
      <c r="M455" s="31">
        <v>78703</v>
      </c>
      <c r="N455" s="31">
        <v>160</v>
      </c>
      <c r="O455" s="51">
        <v>1.85</v>
      </c>
      <c r="P455" s="57">
        <v>38349</v>
      </c>
      <c r="Q455" s="57">
        <v>38630</v>
      </c>
      <c r="R455" s="31" t="s">
        <v>1685</v>
      </c>
      <c r="S455" s="31" t="s">
        <v>585</v>
      </c>
      <c r="T455" s="31" t="s">
        <v>586</v>
      </c>
      <c r="U455" s="31" t="s">
        <v>3302</v>
      </c>
      <c r="W455" s="31" t="s">
        <v>589</v>
      </c>
      <c r="AE455" s="9"/>
      <c r="AF455" s="9"/>
      <c r="AG455" s="6"/>
      <c r="AH455" s="9"/>
      <c r="AI455" s="5"/>
      <c r="AM455" s="32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</row>
    <row r="456" spans="2:148" ht="15.75">
      <c r="B456" s="13"/>
      <c r="C456" s="31"/>
      <c r="D456" s="32"/>
      <c r="E456" s="124">
        <v>11647451</v>
      </c>
      <c r="F456" s="13"/>
      <c r="G456" s="202" t="s">
        <v>5965</v>
      </c>
      <c r="H456" s="202" t="s">
        <v>5963</v>
      </c>
      <c r="I456" s="202" t="s">
        <v>5964</v>
      </c>
      <c r="J456" s="202">
        <v>5313466</v>
      </c>
      <c r="K456" s="13"/>
      <c r="M456" s="209" t="s">
        <v>5966</v>
      </c>
      <c r="N456" s="213">
        <v>500</v>
      </c>
      <c r="O456" s="211">
        <v>40</v>
      </c>
      <c r="P456" s="212">
        <v>42720</v>
      </c>
      <c r="Q456" s="202"/>
      <c r="R456" s="126" t="s">
        <v>5238</v>
      </c>
      <c r="S456" s="209" t="s">
        <v>6020</v>
      </c>
      <c r="T456" s="209" t="s">
        <v>6003</v>
      </c>
      <c r="U456" s="209" t="s">
        <v>907</v>
      </c>
      <c r="V456" s="209"/>
      <c r="W456" s="31" t="s">
        <v>6048</v>
      </c>
      <c r="AE456" s="9"/>
      <c r="AF456" s="9"/>
      <c r="AG456" s="6"/>
      <c r="AH456" s="9"/>
      <c r="AI456" s="5"/>
      <c r="AJ456" s="9"/>
      <c r="AK456" s="9"/>
      <c r="AL456" s="9"/>
      <c r="AM456" s="32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</row>
    <row r="457" spans="1:148" ht="15.75">
      <c r="A457" s="124"/>
      <c r="B457" s="32"/>
      <c r="C457" s="31"/>
      <c r="E457" s="56">
        <v>10508103</v>
      </c>
      <c r="G457" s="13" t="s">
        <v>2201</v>
      </c>
      <c r="H457" s="13" t="s">
        <v>2202</v>
      </c>
      <c r="I457" s="13" t="s">
        <v>2203</v>
      </c>
      <c r="J457" s="31">
        <v>614122</v>
      </c>
      <c r="L457" s="54"/>
      <c r="M457" s="31">
        <v>78705</v>
      </c>
      <c r="N457" s="31">
        <f>53+21+32+16+12</f>
        <v>134</v>
      </c>
      <c r="O457" s="51">
        <v>1.13</v>
      </c>
      <c r="P457" s="57">
        <v>40478</v>
      </c>
      <c r="Q457" s="57">
        <v>40623</v>
      </c>
      <c r="R457" s="31" t="s">
        <v>3718</v>
      </c>
      <c r="S457" s="31" t="s">
        <v>2204</v>
      </c>
      <c r="T457" s="31" t="s">
        <v>2205</v>
      </c>
      <c r="U457" s="31" t="s">
        <v>3302</v>
      </c>
      <c r="W457" s="31" t="s">
        <v>2555</v>
      </c>
      <c r="AE457" s="9"/>
      <c r="AF457" s="9"/>
      <c r="AG457" s="6"/>
      <c r="AH457" s="9"/>
      <c r="AI457" s="5"/>
      <c r="AJ457" s="9"/>
      <c r="AK457" s="9"/>
      <c r="AL457" s="9"/>
      <c r="AM457" s="32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</row>
    <row r="458" spans="2:148" ht="15.75">
      <c r="B458" s="13"/>
      <c r="C458" s="189"/>
      <c r="D458" s="32"/>
      <c r="G458" s="13" t="s">
        <v>1366</v>
      </c>
      <c r="H458" s="13" t="s">
        <v>1367</v>
      </c>
      <c r="I458" s="13" t="s">
        <v>1368</v>
      </c>
      <c r="L458" s="13" t="s">
        <v>835</v>
      </c>
      <c r="M458" s="31">
        <v>78759</v>
      </c>
      <c r="N458" s="40">
        <v>405</v>
      </c>
      <c r="O458" s="51">
        <v>14.42</v>
      </c>
      <c r="P458" s="30">
        <v>34204</v>
      </c>
      <c r="Q458" s="30">
        <v>34383</v>
      </c>
      <c r="R458" s="30"/>
      <c r="S458" s="31" t="s">
        <v>1369</v>
      </c>
      <c r="T458" s="31" t="s">
        <v>1370</v>
      </c>
      <c r="U458" s="31" t="s">
        <v>3302</v>
      </c>
      <c r="W458" s="31" t="s">
        <v>3509</v>
      </c>
      <c r="AE458" s="9"/>
      <c r="AF458" s="9"/>
      <c r="AG458" s="6"/>
      <c r="AH458" s="9"/>
      <c r="AI458" s="5"/>
      <c r="AJ458" s="9"/>
      <c r="AK458" s="9"/>
      <c r="AL458" s="9"/>
      <c r="AM458" s="32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</row>
    <row r="459" spans="1:148" ht="15.75">
      <c r="A459" s="124"/>
      <c r="B459" s="13"/>
      <c r="C459" s="124"/>
      <c r="D459" s="32"/>
      <c r="E459" s="124" t="s">
        <v>4495</v>
      </c>
      <c r="F459" s="13"/>
      <c r="G459" s="125" t="s">
        <v>4470</v>
      </c>
      <c r="H459" s="125" t="s">
        <v>1303</v>
      </c>
      <c r="I459" s="125" t="s">
        <v>4151</v>
      </c>
      <c r="J459" s="126">
        <v>232472</v>
      </c>
      <c r="K459" s="125"/>
      <c r="M459" s="126" t="s">
        <v>4152</v>
      </c>
      <c r="N459" s="31">
        <v>10</v>
      </c>
      <c r="O459" s="129">
        <v>1.08</v>
      </c>
      <c r="P459" s="127">
        <v>39766</v>
      </c>
      <c r="Q459" s="127">
        <v>40077</v>
      </c>
      <c r="R459" s="126" t="s">
        <v>259</v>
      </c>
      <c r="S459" s="126" t="s">
        <v>4153</v>
      </c>
      <c r="T459" s="126" t="s">
        <v>4154</v>
      </c>
      <c r="U459" s="126" t="s">
        <v>554</v>
      </c>
      <c r="V459" s="126"/>
      <c r="W459" s="31" t="s">
        <v>2255</v>
      </c>
      <c r="AE459" s="7"/>
      <c r="AF459" s="7"/>
      <c r="AG459" s="35"/>
      <c r="AH459" s="7"/>
      <c r="AI459" s="5"/>
      <c r="AJ459" s="9"/>
      <c r="AK459" s="9"/>
      <c r="AL459" s="9"/>
      <c r="AM459" s="32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</row>
    <row r="460" spans="2:148" ht="15.75">
      <c r="B460" s="13"/>
      <c r="C460" s="31"/>
      <c r="D460" s="32"/>
      <c r="E460" s="124" t="s">
        <v>6064</v>
      </c>
      <c r="F460" s="13"/>
      <c r="G460" s="13" t="s">
        <v>6065</v>
      </c>
      <c r="H460" s="125" t="s">
        <v>4716</v>
      </c>
      <c r="I460" s="13" t="s">
        <v>4901</v>
      </c>
      <c r="J460" s="126">
        <v>232472</v>
      </c>
      <c r="K460" s="13"/>
      <c r="M460" s="126">
        <v>78721</v>
      </c>
      <c r="N460" s="4">
        <v>12</v>
      </c>
      <c r="O460" s="51">
        <v>1.08</v>
      </c>
      <c r="P460" s="127">
        <v>41424</v>
      </c>
      <c r="Q460" s="151" t="s">
        <v>4981</v>
      </c>
      <c r="R460" s="31" t="s">
        <v>4460</v>
      </c>
      <c r="S460" s="31" t="s">
        <v>4738</v>
      </c>
      <c r="T460" s="31" t="s">
        <v>4739</v>
      </c>
      <c r="U460" s="126" t="s">
        <v>906</v>
      </c>
      <c r="V460" s="126"/>
      <c r="W460" s="92" t="s">
        <v>4782</v>
      </c>
      <c r="AE460" s="7"/>
      <c r="AF460" s="7"/>
      <c r="AG460" s="35"/>
      <c r="AH460" s="7"/>
      <c r="AI460" s="5"/>
      <c r="AJ460" s="9"/>
      <c r="AK460" s="9"/>
      <c r="AL460" s="9"/>
      <c r="AM460" s="32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</row>
    <row r="461" spans="5:148" ht="15.75">
      <c r="E461" s="124">
        <v>11335711</v>
      </c>
      <c r="F461" s="13"/>
      <c r="G461" s="125" t="s">
        <v>5380</v>
      </c>
      <c r="H461" s="125" t="s">
        <v>5275</v>
      </c>
      <c r="I461" s="125" t="s">
        <v>3430</v>
      </c>
      <c r="J461" s="126">
        <v>3118779</v>
      </c>
      <c r="K461" s="13"/>
      <c r="M461" s="126" t="s">
        <v>539</v>
      </c>
      <c r="N461" s="31">
        <v>78</v>
      </c>
      <c r="O461" s="129">
        <v>1.91</v>
      </c>
      <c r="P461" s="127">
        <v>42116</v>
      </c>
      <c r="Q461" s="127">
        <v>42381</v>
      </c>
      <c r="R461" s="126" t="s">
        <v>1028</v>
      </c>
      <c r="S461" s="126" t="s">
        <v>5418</v>
      </c>
      <c r="T461" s="126" t="s">
        <v>4425</v>
      </c>
      <c r="U461" s="126" t="s">
        <v>906</v>
      </c>
      <c r="V461" s="126"/>
      <c r="W461" s="92" t="s">
        <v>5449</v>
      </c>
      <c r="AE461" s="7"/>
      <c r="AF461" s="7"/>
      <c r="AG461" s="35"/>
      <c r="AH461" s="7"/>
      <c r="AI461" s="5"/>
      <c r="AJ461" s="9"/>
      <c r="AK461" s="9"/>
      <c r="AL461" s="9"/>
      <c r="AM461" s="32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</row>
    <row r="462" spans="2:148" ht="15.75">
      <c r="B462" s="13"/>
      <c r="C462" s="31"/>
      <c r="D462" s="32"/>
      <c r="E462" s="56" t="s">
        <v>3031</v>
      </c>
      <c r="G462" s="54" t="s">
        <v>803</v>
      </c>
      <c r="H462" s="54" t="s">
        <v>3311</v>
      </c>
      <c r="I462" s="32" t="s">
        <v>1445</v>
      </c>
      <c r="J462" s="31">
        <v>3254605</v>
      </c>
      <c r="L462" s="54" t="s">
        <v>3312</v>
      </c>
      <c r="M462" s="31">
        <v>78741</v>
      </c>
      <c r="N462" s="31">
        <v>156</v>
      </c>
      <c r="O462" s="98">
        <v>8.54</v>
      </c>
      <c r="P462" s="57">
        <v>38932</v>
      </c>
      <c r="Q462" s="57">
        <v>39248</v>
      </c>
      <c r="R462" s="57" t="s">
        <v>2012</v>
      </c>
      <c r="S462" s="92" t="s">
        <v>3313</v>
      </c>
      <c r="T462" s="92" t="s">
        <v>3427</v>
      </c>
      <c r="U462" s="31" t="s">
        <v>177</v>
      </c>
      <c r="W462" s="31" t="s">
        <v>769</v>
      </c>
      <c r="AE462" s="7"/>
      <c r="AF462" s="7"/>
      <c r="AG462" s="35"/>
      <c r="AH462" s="7"/>
      <c r="AI462" s="5"/>
      <c r="AJ462" s="9"/>
      <c r="AK462" s="9"/>
      <c r="AL462" s="9"/>
      <c r="AM462" s="32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</row>
    <row r="463" spans="2:148" ht="15.75">
      <c r="B463" s="13"/>
      <c r="C463" s="31"/>
      <c r="D463" s="32"/>
      <c r="E463" s="32">
        <v>172975</v>
      </c>
      <c r="G463" s="13" t="s">
        <v>1257</v>
      </c>
      <c r="H463" s="13" t="s">
        <v>1072</v>
      </c>
      <c r="I463" s="13" t="s">
        <v>4006</v>
      </c>
      <c r="L463" s="13" t="s">
        <v>3091</v>
      </c>
      <c r="M463" s="7">
        <v>78741</v>
      </c>
      <c r="N463" s="40">
        <v>184</v>
      </c>
      <c r="O463" s="51">
        <v>10.8</v>
      </c>
      <c r="P463" s="30">
        <v>36986</v>
      </c>
      <c r="Q463" s="30">
        <v>37161</v>
      </c>
      <c r="R463" s="31" t="s">
        <v>745</v>
      </c>
      <c r="S463" s="31" t="s">
        <v>1258</v>
      </c>
      <c r="T463" s="31" t="s">
        <v>1259</v>
      </c>
      <c r="U463" s="31" t="s">
        <v>3302</v>
      </c>
      <c r="W463" s="31" t="s">
        <v>1082</v>
      </c>
      <c r="AE463" s="7"/>
      <c r="AF463" s="7"/>
      <c r="AG463" s="35"/>
      <c r="AH463" s="7"/>
      <c r="AI463" s="5"/>
      <c r="AJ463" s="9"/>
      <c r="AK463" s="9"/>
      <c r="AL463" s="5"/>
      <c r="AM463" s="32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</row>
    <row r="464" spans="2:148" ht="15.75">
      <c r="B464" s="13"/>
      <c r="C464" s="31"/>
      <c r="D464" s="32"/>
      <c r="E464" s="124" t="s">
        <v>5501</v>
      </c>
      <c r="F464" s="13"/>
      <c r="G464" s="125" t="s">
        <v>5451</v>
      </c>
      <c r="H464" s="125" t="s">
        <v>4547</v>
      </c>
      <c r="I464" s="125" t="s">
        <v>4548</v>
      </c>
      <c r="J464" s="126">
        <v>3254605</v>
      </c>
      <c r="K464" s="13"/>
      <c r="M464" s="126" t="s">
        <v>4071</v>
      </c>
      <c r="N464" s="31">
        <v>156</v>
      </c>
      <c r="O464" s="129">
        <v>18.1</v>
      </c>
      <c r="P464" s="127">
        <v>41248</v>
      </c>
      <c r="Q464" s="127">
        <v>41578</v>
      </c>
      <c r="R464" s="31" t="s">
        <v>4073</v>
      </c>
      <c r="S464" s="126" t="s">
        <v>4595</v>
      </c>
      <c r="T464" s="126" t="s">
        <v>2223</v>
      </c>
      <c r="U464" s="31" t="s">
        <v>906</v>
      </c>
      <c r="W464" s="31" t="s">
        <v>4629</v>
      </c>
      <c r="AE464" s="7"/>
      <c r="AF464" s="7"/>
      <c r="AG464" s="35"/>
      <c r="AH464" s="7"/>
      <c r="AI464" s="5"/>
      <c r="AJ464" s="9"/>
      <c r="AK464" s="9"/>
      <c r="AL464" s="5"/>
      <c r="AM464" s="32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</row>
    <row r="465" spans="2:148" ht="15.75">
      <c r="B465" s="13"/>
      <c r="C465" s="31"/>
      <c r="D465" s="32"/>
      <c r="G465" s="13" t="s">
        <v>1371</v>
      </c>
      <c r="H465" s="13" t="s">
        <v>1372</v>
      </c>
      <c r="I465" s="13" t="s">
        <v>1373</v>
      </c>
      <c r="L465" s="13" t="s">
        <v>836</v>
      </c>
      <c r="M465" s="31">
        <v>78729</v>
      </c>
      <c r="N465" s="40">
        <v>60</v>
      </c>
      <c r="O465" s="51">
        <v>5</v>
      </c>
      <c r="P465" s="30">
        <v>34388</v>
      </c>
      <c r="Q465" s="30">
        <v>34740</v>
      </c>
      <c r="R465" s="30"/>
      <c r="S465" s="31" t="s">
        <v>1213</v>
      </c>
      <c r="T465" s="31" t="s">
        <v>1214</v>
      </c>
      <c r="U465" s="31" t="s">
        <v>3302</v>
      </c>
      <c r="W465" s="31" t="s">
        <v>3511</v>
      </c>
      <c r="AE465" s="7"/>
      <c r="AF465" s="7"/>
      <c r="AG465" s="35"/>
      <c r="AH465" s="7"/>
      <c r="AI465" s="5"/>
      <c r="AJ465" s="9"/>
      <c r="AK465" s="9"/>
      <c r="AL465" s="5"/>
      <c r="AM465" s="32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</row>
    <row r="466" spans="2:148" ht="15.75">
      <c r="B466" s="13"/>
      <c r="C466" s="31"/>
      <c r="D466" s="32"/>
      <c r="E466" s="58">
        <v>245115</v>
      </c>
      <c r="G466" s="54" t="s">
        <v>3836</v>
      </c>
      <c r="H466" s="54" t="s">
        <v>3803</v>
      </c>
      <c r="I466" s="13" t="s">
        <v>793</v>
      </c>
      <c r="L466" s="54" t="s">
        <v>3837</v>
      </c>
      <c r="M466" s="31">
        <v>78705</v>
      </c>
      <c r="N466" s="31">
        <v>30</v>
      </c>
      <c r="O466" s="51">
        <v>1.37</v>
      </c>
      <c r="P466" s="57">
        <v>38349</v>
      </c>
      <c r="Q466" s="57">
        <v>38505</v>
      </c>
      <c r="R466" s="4" t="s">
        <v>4073</v>
      </c>
      <c r="S466" s="31" t="s">
        <v>587</v>
      </c>
      <c r="T466" s="31" t="s">
        <v>588</v>
      </c>
      <c r="U466" s="31" t="s">
        <v>3302</v>
      </c>
      <c r="W466" s="31" t="s">
        <v>589</v>
      </c>
      <c r="AE466" s="7"/>
      <c r="AF466" s="7"/>
      <c r="AG466" s="35"/>
      <c r="AH466" s="7"/>
      <c r="AI466" s="5"/>
      <c r="AJ466" s="9"/>
      <c r="AK466" s="9"/>
      <c r="AL466" s="5"/>
      <c r="AM466" s="32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</row>
    <row r="467" spans="2:148" ht="15.75">
      <c r="B467" s="13"/>
      <c r="C467" s="31"/>
      <c r="D467" s="32"/>
      <c r="E467" s="58">
        <v>245819</v>
      </c>
      <c r="G467" s="54" t="s">
        <v>3561</v>
      </c>
      <c r="H467" s="54" t="s">
        <v>2197</v>
      </c>
      <c r="I467" s="54" t="s">
        <v>2198</v>
      </c>
      <c r="J467" s="91"/>
      <c r="K467" s="91"/>
      <c r="L467" s="13" t="s">
        <v>223</v>
      </c>
      <c r="M467" s="71">
        <v>78705</v>
      </c>
      <c r="N467" s="31">
        <v>74</v>
      </c>
      <c r="O467" s="51">
        <v>0.72</v>
      </c>
      <c r="P467" s="57">
        <v>38362</v>
      </c>
      <c r="Q467" s="57">
        <v>38454</v>
      </c>
      <c r="R467" s="31" t="s">
        <v>4073</v>
      </c>
      <c r="S467" s="31" t="s">
        <v>4247</v>
      </c>
      <c r="T467" s="84" t="s">
        <v>1384</v>
      </c>
      <c r="U467" s="31" t="s">
        <v>3302</v>
      </c>
      <c r="W467" s="31" t="s">
        <v>2447</v>
      </c>
      <c r="AE467" s="7"/>
      <c r="AF467" s="7"/>
      <c r="AG467" s="35"/>
      <c r="AH467" s="7"/>
      <c r="AI467" s="5"/>
      <c r="AJ467" s="9"/>
      <c r="AK467" s="9"/>
      <c r="AL467" s="5"/>
      <c r="AM467" s="32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</row>
    <row r="468" spans="2:148" ht="15.75">
      <c r="B468" s="13"/>
      <c r="C468" s="31"/>
      <c r="D468" s="32"/>
      <c r="E468" s="70" t="s">
        <v>233</v>
      </c>
      <c r="G468" s="54" t="s">
        <v>235</v>
      </c>
      <c r="H468" s="66" t="s">
        <v>234</v>
      </c>
      <c r="I468" s="66" t="s">
        <v>4243</v>
      </c>
      <c r="J468" s="71">
        <v>760448</v>
      </c>
      <c r="K468" s="71"/>
      <c r="L468" s="66" t="s">
        <v>3278</v>
      </c>
      <c r="M468" s="31">
        <v>78705</v>
      </c>
      <c r="N468" s="31">
        <v>18</v>
      </c>
      <c r="O468" s="51">
        <v>0.8</v>
      </c>
      <c r="P468" s="68">
        <v>38112</v>
      </c>
      <c r="Q468" s="68">
        <v>38313</v>
      </c>
      <c r="R468" s="31" t="s">
        <v>1685</v>
      </c>
      <c r="S468" s="31" t="s">
        <v>2869</v>
      </c>
      <c r="T468" s="31" t="s">
        <v>2870</v>
      </c>
      <c r="U468" s="31" t="s">
        <v>906</v>
      </c>
      <c r="W468" s="31" t="s">
        <v>2863</v>
      </c>
      <c r="AE468" s="7"/>
      <c r="AF468" s="7"/>
      <c r="AG468" s="35"/>
      <c r="AH468" s="7"/>
      <c r="AI468" s="5"/>
      <c r="AJ468" s="9"/>
      <c r="AK468" s="9"/>
      <c r="AL468" s="5"/>
      <c r="AM468" s="32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</row>
    <row r="469" spans="1:148" ht="15.75">
      <c r="A469" s="124"/>
      <c r="B469" s="13"/>
      <c r="C469" s="125"/>
      <c r="D469" s="32"/>
      <c r="E469" s="124">
        <v>11470149</v>
      </c>
      <c r="F469" s="13"/>
      <c r="G469" s="125" t="s">
        <v>5554</v>
      </c>
      <c r="H469" s="13" t="s">
        <v>5564</v>
      </c>
      <c r="I469" s="125" t="s">
        <v>5553</v>
      </c>
      <c r="J469" s="126">
        <v>257324</v>
      </c>
      <c r="K469" s="13"/>
      <c r="M469" s="126" t="s">
        <v>4152</v>
      </c>
      <c r="N469" s="31">
        <v>16</v>
      </c>
      <c r="O469" s="51">
        <v>0.37</v>
      </c>
      <c r="P469" s="127">
        <v>42381</v>
      </c>
      <c r="Q469" s="127">
        <v>42800</v>
      </c>
      <c r="R469" s="31" t="s">
        <v>1871</v>
      </c>
      <c r="S469" s="126" t="s">
        <v>5565</v>
      </c>
      <c r="T469" s="126" t="s">
        <v>5240</v>
      </c>
      <c r="U469" s="126" t="s">
        <v>906</v>
      </c>
      <c r="V469" s="126"/>
      <c r="W469" s="31" t="s">
        <v>5675</v>
      </c>
      <c r="AE469" s="7"/>
      <c r="AF469" s="7"/>
      <c r="AG469" s="35"/>
      <c r="AH469" s="7"/>
      <c r="AI469" s="5"/>
      <c r="AJ469" s="9"/>
      <c r="AK469" s="9"/>
      <c r="AL469" s="5"/>
      <c r="AM469" s="32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</row>
    <row r="470" spans="2:148" ht="15.75">
      <c r="B470" s="13"/>
      <c r="C470" s="31"/>
      <c r="D470" s="32"/>
      <c r="G470" s="13" t="s">
        <v>1174</v>
      </c>
      <c r="H470" s="13" t="s">
        <v>2778</v>
      </c>
      <c r="I470" s="13" t="s">
        <v>2779</v>
      </c>
      <c r="L470" s="13" t="s">
        <v>837</v>
      </c>
      <c r="M470" s="31">
        <v>78735</v>
      </c>
      <c r="N470" s="40">
        <v>72</v>
      </c>
      <c r="O470" s="51">
        <v>5.17</v>
      </c>
      <c r="P470" s="30">
        <v>34682</v>
      </c>
      <c r="Q470" s="30" t="s">
        <v>2780</v>
      </c>
      <c r="R470" s="30"/>
      <c r="S470" s="31" t="s">
        <v>49</v>
      </c>
      <c r="T470" s="31" t="s">
        <v>50</v>
      </c>
      <c r="U470" s="31" t="s">
        <v>554</v>
      </c>
      <c r="W470" s="31" t="s">
        <v>3514</v>
      </c>
      <c r="AE470" s="7"/>
      <c r="AF470" s="7"/>
      <c r="AG470" s="35"/>
      <c r="AH470" s="7"/>
      <c r="AI470" s="5"/>
      <c r="AJ470" s="9"/>
      <c r="AK470" s="9"/>
      <c r="AL470" s="5"/>
      <c r="AM470" s="32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</row>
    <row r="471" spans="1:148" ht="15.75">
      <c r="A471" s="189"/>
      <c r="B471" s="13"/>
      <c r="C471" s="188"/>
      <c r="D471" s="32"/>
      <c r="E471" s="61"/>
      <c r="G471" s="13" t="s">
        <v>2781</v>
      </c>
      <c r="H471" s="13" t="s">
        <v>2782</v>
      </c>
      <c r="I471" s="13" t="s">
        <v>2783</v>
      </c>
      <c r="L471" s="13" t="s">
        <v>3181</v>
      </c>
      <c r="M471" s="31">
        <v>78735</v>
      </c>
      <c r="N471" s="40">
        <v>414</v>
      </c>
      <c r="O471" s="51">
        <v>21.16</v>
      </c>
      <c r="P471" s="30">
        <v>35440</v>
      </c>
      <c r="Q471" s="30">
        <v>35447</v>
      </c>
      <c r="R471" s="30"/>
      <c r="S471" s="31" t="s">
        <v>49</v>
      </c>
      <c r="T471" s="31" t="s">
        <v>50</v>
      </c>
      <c r="U471" s="31" t="s">
        <v>2049</v>
      </c>
      <c r="W471" s="31" t="s">
        <v>3523</v>
      </c>
      <c r="AE471" s="7"/>
      <c r="AF471" s="7"/>
      <c r="AG471" s="35"/>
      <c r="AH471" s="7"/>
      <c r="AI471" s="5"/>
      <c r="AJ471" s="9"/>
      <c r="AK471" s="9"/>
      <c r="AL471" s="5"/>
      <c r="AM471" s="32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</row>
    <row r="472" spans="2:148" ht="15.75">
      <c r="B472" s="13"/>
      <c r="C472" s="31"/>
      <c r="D472" s="32"/>
      <c r="E472" s="124">
        <v>11299392</v>
      </c>
      <c r="F472" s="13"/>
      <c r="G472" s="125" t="s">
        <v>5279</v>
      </c>
      <c r="H472" s="125" t="s">
        <v>5586</v>
      </c>
      <c r="I472" s="125" t="s">
        <v>5280</v>
      </c>
      <c r="J472" s="125">
        <v>5125634</v>
      </c>
      <c r="K472" s="13"/>
      <c r="M472" s="126" t="s">
        <v>3629</v>
      </c>
      <c r="N472" s="31">
        <v>300</v>
      </c>
      <c r="O472" s="129">
        <v>19.49</v>
      </c>
      <c r="P472" s="127">
        <v>42058</v>
      </c>
      <c r="Q472" s="127">
        <v>42313</v>
      </c>
      <c r="R472" s="126" t="s">
        <v>1871</v>
      </c>
      <c r="S472" s="126" t="s">
        <v>5327</v>
      </c>
      <c r="T472" s="126" t="s">
        <v>2227</v>
      </c>
      <c r="U472" s="126" t="s">
        <v>177</v>
      </c>
      <c r="V472" s="126"/>
      <c r="W472" s="31" t="s">
        <v>5373</v>
      </c>
      <c r="AE472" s="7"/>
      <c r="AF472" s="7"/>
      <c r="AG472" s="35"/>
      <c r="AH472" s="7"/>
      <c r="AI472" s="5"/>
      <c r="AJ472" s="9"/>
      <c r="AK472" s="9"/>
      <c r="AL472" s="5"/>
      <c r="AM472" s="32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</row>
    <row r="473" spans="2:148" ht="15.75">
      <c r="B473" s="13"/>
      <c r="C473" s="31"/>
      <c r="D473" s="32"/>
      <c r="E473" s="152">
        <v>10722724</v>
      </c>
      <c r="F473" s="153"/>
      <c r="G473" s="154" t="s">
        <v>1821</v>
      </c>
      <c r="H473" s="154" t="s">
        <v>1820</v>
      </c>
      <c r="I473" s="154" t="s">
        <v>1822</v>
      </c>
      <c r="J473" s="155">
        <v>3042699</v>
      </c>
      <c r="K473" s="154"/>
      <c r="L473" s="153"/>
      <c r="M473" s="155" t="s">
        <v>539</v>
      </c>
      <c r="N473" s="156">
        <v>340</v>
      </c>
      <c r="O473" s="159">
        <v>3.615</v>
      </c>
      <c r="P473" s="157">
        <v>40956</v>
      </c>
      <c r="Q473" s="157">
        <v>41249</v>
      </c>
      <c r="R473" s="155" t="s">
        <v>259</v>
      </c>
      <c r="S473" s="155" t="s">
        <v>1867</v>
      </c>
      <c r="T473" s="155" t="s">
        <v>2223</v>
      </c>
      <c r="U473" s="156" t="s">
        <v>3302</v>
      </c>
      <c r="V473" s="156"/>
      <c r="W473" s="156" t="s">
        <v>4388</v>
      </c>
      <c r="AE473" s="7"/>
      <c r="AF473" s="7"/>
      <c r="AG473" s="35"/>
      <c r="AH473" s="7"/>
      <c r="AI473" s="5"/>
      <c r="AJ473" s="9"/>
      <c r="AK473" s="9"/>
      <c r="AL473" s="5"/>
      <c r="AM473" s="32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</row>
    <row r="474" spans="2:148" ht="15.75">
      <c r="B474" s="13"/>
      <c r="C474" s="31"/>
      <c r="D474" s="32"/>
      <c r="E474" s="67">
        <v>241777</v>
      </c>
      <c r="G474" s="67" t="s">
        <v>2713</v>
      </c>
      <c r="H474" s="66" t="s">
        <v>4129</v>
      </c>
      <c r="I474" s="13" t="s">
        <v>4128</v>
      </c>
      <c r="L474" s="66" t="s">
        <v>2714</v>
      </c>
      <c r="M474" s="31">
        <v>78705</v>
      </c>
      <c r="N474" s="31">
        <v>60</v>
      </c>
      <c r="O474" s="51">
        <v>0.59</v>
      </c>
      <c r="P474" s="68">
        <v>38244</v>
      </c>
      <c r="Q474" s="68">
        <v>38425</v>
      </c>
      <c r="R474" s="31" t="s">
        <v>2012</v>
      </c>
      <c r="S474" s="31" t="s">
        <v>2013</v>
      </c>
      <c r="T474" s="31" t="s">
        <v>2579</v>
      </c>
      <c r="U474" s="31" t="s">
        <v>554</v>
      </c>
      <c r="W474" s="31" t="s">
        <v>3988</v>
      </c>
      <c r="AE474" s="7"/>
      <c r="AF474" s="7"/>
      <c r="AG474" s="35"/>
      <c r="AH474" s="7"/>
      <c r="AI474" s="5"/>
      <c r="AJ474" s="9"/>
      <c r="AK474" s="9"/>
      <c r="AL474" s="5"/>
      <c r="AM474" s="32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</row>
    <row r="475" spans="2:148" ht="15.75">
      <c r="B475" s="124"/>
      <c r="C475" s="31"/>
      <c r="D475" s="32"/>
      <c r="G475" s="13" t="s">
        <v>1374</v>
      </c>
      <c r="H475" s="13" t="s">
        <v>1375</v>
      </c>
      <c r="I475" s="13" t="s">
        <v>1376</v>
      </c>
      <c r="L475" s="13" t="s">
        <v>3182</v>
      </c>
      <c r="M475" s="31">
        <v>78759</v>
      </c>
      <c r="N475" s="40">
        <v>246</v>
      </c>
      <c r="O475" s="51">
        <v>15.8</v>
      </c>
      <c r="P475" s="30">
        <v>33623</v>
      </c>
      <c r="Q475" s="30">
        <v>33744.00028026906</v>
      </c>
      <c r="R475" s="30"/>
      <c r="S475" s="31" t="s">
        <v>2538</v>
      </c>
      <c r="T475" s="31" t="s">
        <v>2539</v>
      </c>
      <c r="U475" s="31" t="s">
        <v>3302</v>
      </c>
      <c r="W475" s="31" t="s">
        <v>342</v>
      </c>
      <c r="AE475" s="7"/>
      <c r="AF475" s="7"/>
      <c r="AG475" s="35"/>
      <c r="AH475" s="7"/>
      <c r="AI475" s="5"/>
      <c r="AJ475" s="9"/>
      <c r="AK475" s="9"/>
      <c r="AL475" s="5"/>
      <c r="AM475" s="32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</row>
    <row r="476" spans="2:148" ht="15.75">
      <c r="B476" s="13"/>
      <c r="C476" s="31"/>
      <c r="D476" s="32"/>
      <c r="G476" s="13" t="s">
        <v>1377</v>
      </c>
      <c r="H476" s="13" t="s">
        <v>1378</v>
      </c>
      <c r="I476" s="13" t="s">
        <v>1379</v>
      </c>
      <c r="L476" s="13" t="s">
        <v>3183</v>
      </c>
      <c r="M476" s="31">
        <v>78759</v>
      </c>
      <c r="N476" s="40">
        <v>145</v>
      </c>
      <c r="O476" s="51">
        <v>44.42</v>
      </c>
      <c r="P476" s="30">
        <v>34158</v>
      </c>
      <c r="Q476" s="30">
        <v>34520</v>
      </c>
      <c r="R476" s="30"/>
      <c r="S476" s="31" t="s">
        <v>2538</v>
      </c>
      <c r="T476" s="31" t="s">
        <v>2539</v>
      </c>
      <c r="U476" s="31" t="s">
        <v>3302</v>
      </c>
      <c r="W476" s="31" t="s">
        <v>3509</v>
      </c>
      <c r="AE476" s="7"/>
      <c r="AF476" s="7"/>
      <c r="AG476" s="35"/>
      <c r="AH476" s="7"/>
      <c r="AI476" s="5"/>
      <c r="AJ476" s="9"/>
      <c r="AK476" s="9"/>
      <c r="AL476" s="5"/>
      <c r="AM476" s="32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</row>
    <row r="477" spans="2:148" ht="15.75">
      <c r="B477" s="13"/>
      <c r="C477" s="31"/>
      <c r="D477" s="32"/>
      <c r="E477" s="32">
        <v>152692</v>
      </c>
      <c r="G477" s="13" t="s">
        <v>1221</v>
      </c>
      <c r="H477" s="13" t="s">
        <v>816</v>
      </c>
      <c r="I477" s="13" t="s">
        <v>366</v>
      </c>
      <c r="L477" s="13" t="s">
        <v>4016</v>
      </c>
      <c r="M477" s="31">
        <v>78759</v>
      </c>
      <c r="N477" s="40">
        <v>50</v>
      </c>
      <c r="O477" s="51">
        <v>8.39</v>
      </c>
      <c r="P477" s="30">
        <v>36685</v>
      </c>
      <c r="Q477" s="30">
        <v>36712</v>
      </c>
      <c r="R477" s="30"/>
      <c r="S477" s="31" t="s">
        <v>1222</v>
      </c>
      <c r="T477" s="31" t="s">
        <v>1223</v>
      </c>
      <c r="U477" s="31" t="s">
        <v>3302</v>
      </c>
      <c r="W477" s="31" t="s">
        <v>4231</v>
      </c>
      <c r="AE477" s="7"/>
      <c r="AF477" s="7"/>
      <c r="AG477" s="35"/>
      <c r="AH477" s="7"/>
      <c r="AI477" s="5"/>
      <c r="AJ477" s="9"/>
      <c r="AK477" s="9"/>
      <c r="AL477" s="5"/>
      <c r="AM477" s="32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</row>
    <row r="478" spans="2:148" ht="15.75">
      <c r="B478" s="13"/>
      <c r="C478" s="31"/>
      <c r="D478" s="32"/>
      <c r="E478" s="58">
        <v>311054</v>
      </c>
      <c r="G478" s="54" t="s">
        <v>3417</v>
      </c>
      <c r="H478" s="54" t="s">
        <v>1589</v>
      </c>
      <c r="I478" s="54" t="s">
        <v>3418</v>
      </c>
      <c r="J478" s="91">
        <v>168343</v>
      </c>
      <c r="K478" s="91"/>
      <c r="L478" s="54" t="s">
        <v>3418</v>
      </c>
      <c r="M478" s="91">
        <v>78759</v>
      </c>
      <c r="N478" s="91">
        <v>37</v>
      </c>
      <c r="O478" s="98">
        <v>2.4</v>
      </c>
      <c r="P478" s="57">
        <v>39113</v>
      </c>
      <c r="Q478" s="57">
        <v>39268</v>
      </c>
      <c r="R478" s="92" t="s">
        <v>1547</v>
      </c>
      <c r="S478" s="92" t="s">
        <v>581</v>
      </c>
      <c r="T478" s="31" t="s">
        <v>265</v>
      </c>
      <c r="U478" s="92" t="s">
        <v>906</v>
      </c>
      <c r="V478" s="92"/>
      <c r="W478" s="92" t="s">
        <v>2259</v>
      </c>
      <c r="AE478" s="7"/>
      <c r="AF478" s="7"/>
      <c r="AG478" s="35"/>
      <c r="AH478" s="7"/>
      <c r="AI478" s="5"/>
      <c r="AJ478" s="9"/>
      <c r="AK478" s="9"/>
      <c r="AL478" s="5"/>
      <c r="AM478" s="32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</row>
    <row r="479" spans="1:148" ht="15.75">
      <c r="A479" s="124"/>
      <c r="B479" s="125"/>
      <c r="C479" s="124"/>
      <c r="D479" s="32"/>
      <c r="E479" s="124">
        <v>11095312</v>
      </c>
      <c r="F479" s="13"/>
      <c r="G479" s="125" t="s">
        <v>4926</v>
      </c>
      <c r="H479" s="125" t="s">
        <v>4924</v>
      </c>
      <c r="I479" s="125" t="s">
        <v>4925</v>
      </c>
      <c r="J479" s="126">
        <v>5089342</v>
      </c>
      <c r="K479" s="13"/>
      <c r="M479" s="31">
        <v>78735</v>
      </c>
      <c r="N479" s="52">
        <v>300</v>
      </c>
      <c r="O479" s="51">
        <v>17.7513</v>
      </c>
      <c r="P479" s="127">
        <v>41695</v>
      </c>
      <c r="Q479" s="125"/>
      <c r="R479" s="31" t="s">
        <v>259</v>
      </c>
      <c r="S479" s="126" t="s">
        <v>4963</v>
      </c>
      <c r="T479" s="126" t="s">
        <v>4945</v>
      </c>
      <c r="U479" s="92" t="s">
        <v>554</v>
      </c>
      <c r="V479" s="92"/>
      <c r="W479" s="31" t="s">
        <v>4990</v>
      </c>
      <c r="AE479" s="7"/>
      <c r="AF479" s="7"/>
      <c r="AG479" s="35"/>
      <c r="AH479" s="7"/>
      <c r="AI479" s="5"/>
      <c r="AJ479" s="9"/>
      <c r="AK479" s="9"/>
      <c r="AL479" s="5"/>
      <c r="AM479" s="32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</row>
    <row r="480" spans="4:148" ht="15.75">
      <c r="D480" s="32"/>
      <c r="E480" s="58">
        <v>286980</v>
      </c>
      <c r="G480" s="54" t="s">
        <v>2495</v>
      </c>
      <c r="H480" s="55" t="s">
        <v>621</v>
      </c>
      <c r="I480" s="54" t="s">
        <v>3915</v>
      </c>
      <c r="J480" s="91"/>
      <c r="K480" s="91"/>
      <c r="L480" s="54" t="s">
        <v>3916</v>
      </c>
      <c r="M480" s="31">
        <v>78754</v>
      </c>
      <c r="N480" s="91">
        <v>248</v>
      </c>
      <c r="O480" s="98">
        <v>15</v>
      </c>
      <c r="P480" s="57">
        <v>38685</v>
      </c>
      <c r="Q480" s="57">
        <v>38778</v>
      </c>
      <c r="R480" s="31" t="s">
        <v>1600</v>
      </c>
      <c r="S480" s="31" t="s">
        <v>3917</v>
      </c>
      <c r="T480" s="31" t="s">
        <v>3918</v>
      </c>
      <c r="U480" s="31" t="s">
        <v>3302</v>
      </c>
      <c r="W480" s="31" t="s">
        <v>3598</v>
      </c>
      <c r="AE480" s="7"/>
      <c r="AF480" s="7"/>
      <c r="AG480" s="35"/>
      <c r="AH480" s="7"/>
      <c r="AI480" s="5"/>
      <c r="AJ480" s="9"/>
      <c r="AK480" s="9"/>
      <c r="AL480" s="5"/>
      <c r="AM480" s="32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</row>
    <row r="481" spans="2:148" ht="15.75">
      <c r="B481" s="13"/>
      <c r="C481" s="31"/>
      <c r="D481" s="32"/>
      <c r="E481" s="124">
        <v>11635916</v>
      </c>
      <c r="F481" s="13"/>
      <c r="G481" s="202" t="s">
        <v>5969</v>
      </c>
      <c r="H481" s="202" t="s">
        <v>5967</v>
      </c>
      <c r="I481" s="202" t="s">
        <v>5968</v>
      </c>
      <c r="J481" s="202">
        <v>3044651</v>
      </c>
      <c r="K481" s="13"/>
      <c r="M481" s="209" t="s">
        <v>3927</v>
      </c>
      <c r="N481" s="210">
        <v>324</v>
      </c>
      <c r="O481" s="211">
        <v>24.271</v>
      </c>
      <c r="P481" s="212">
        <v>42696</v>
      </c>
      <c r="Q481" s="202"/>
      <c r="R481" s="31" t="s">
        <v>1871</v>
      </c>
      <c r="S481" s="209" t="s">
        <v>6021</v>
      </c>
      <c r="T481" s="209" t="s">
        <v>2227</v>
      </c>
      <c r="U481" s="209" t="s">
        <v>907</v>
      </c>
      <c r="V481" s="209"/>
      <c r="W481" s="31" t="s">
        <v>6048</v>
      </c>
      <c r="AE481" s="7"/>
      <c r="AF481" s="7"/>
      <c r="AG481" s="35"/>
      <c r="AH481" s="7"/>
      <c r="AI481" s="5"/>
      <c r="AJ481" s="9"/>
      <c r="AK481" s="9"/>
      <c r="AL481" s="5"/>
      <c r="AM481" s="32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</row>
    <row r="482" spans="2:148" ht="15.75">
      <c r="B482" s="13"/>
      <c r="C482" s="31"/>
      <c r="D482" s="32"/>
      <c r="E482" s="32">
        <v>101100</v>
      </c>
      <c r="G482" s="13" t="s">
        <v>680</v>
      </c>
      <c r="H482" s="13" t="s">
        <v>1138</v>
      </c>
      <c r="I482" s="13" t="s">
        <v>1139</v>
      </c>
      <c r="L482" s="13" t="s">
        <v>4017</v>
      </c>
      <c r="M482" s="31">
        <v>78753</v>
      </c>
      <c r="N482" s="40">
        <v>340</v>
      </c>
      <c r="O482" s="51">
        <v>18.56</v>
      </c>
      <c r="P482" s="30">
        <v>36411</v>
      </c>
      <c r="Q482" s="30">
        <v>36558</v>
      </c>
      <c r="R482" s="30"/>
      <c r="S482" s="31" t="s">
        <v>672</v>
      </c>
      <c r="T482" s="31" t="s">
        <v>673</v>
      </c>
      <c r="U482" s="31" t="s">
        <v>3302</v>
      </c>
      <c r="W482" s="31" t="s">
        <v>1365</v>
      </c>
      <c r="AE482" s="7"/>
      <c r="AF482" s="7"/>
      <c r="AG482" s="35"/>
      <c r="AH482" s="7"/>
      <c r="AI482" s="5"/>
      <c r="AJ482" s="9"/>
      <c r="AK482" s="9"/>
      <c r="AL482" s="5"/>
      <c r="AM482" s="32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</row>
    <row r="483" spans="2:148" ht="15.75">
      <c r="B483" s="13"/>
      <c r="C483" s="31"/>
      <c r="D483" s="32"/>
      <c r="E483" s="32">
        <v>10082941</v>
      </c>
      <c r="G483" s="13" t="s">
        <v>530</v>
      </c>
      <c r="H483" s="13" t="s">
        <v>531</v>
      </c>
      <c r="I483" s="13" t="s">
        <v>2761</v>
      </c>
      <c r="J483" s="31">
        <v>3325007</v>
      </c>
      <c r="L483" s="57"/>
      <c r="M483" s="31" t="s">
        <v>2762</v>
      </c>
      <c r="N483" s="31">
        <v>185</v>
      </c>
      <c r="O483" s="51">
        <v>36.7</v>
      </c>
      <c r="P483" s="57">
        <v>39374</v>
      </c>
      <c r="Q483" s="13"/>
      <c r="R483" s="31" t="s">
        <v>4073</v>
      </c>
      <c r="S483" s="92" t="s">
        <v>1521</v>
      </c>
      <c r="T483" s="31" t="s">
        <v>1522</v>
      </c>
      <c r="U483" s="126" t="s">
        <v>554</v>
      </c>
      <c r="V483" s="126"/>
      <c r="W483" s="31" t="s">
        <v>2291</v>
      </c>
      <c r="AE483" s="7"/>
      <c r="AF483" s="7"/>
      <c r="AG483" s="35"/>
      <c r="AH483" s="7"/>
      <c r="AI483" s="5"/>
      <c r="AJ483" s="9"/>
      <c r="AK483" s="9"/>
      <c r="AL483" s="5"/>
      <c r="AM483" s="32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</row>
    <row r="484" spans="2:148" ht="15.75">
      <c r="B484" s="13"/>
      <c r="C484" s="31"/>
      <c r="D484" s="32"/>
      <c r="E484" s="168">
        <v>286316</v>
      </c>
      <c r="F484" s="156"/>
      <c r="G484" s="169" t="s">
        <v>4362</v>
      </c>
      <c r="H484" s="176" t="s">
        <v>3679</v>
      </c>
      <c r="I484" s="169" t="s">
        <v>2489</v>
      </c>
      <c r="J484" s="170">
        <v>351914</v>
      </c>
      <c r="K484" s="170"/>
      <c r="L484" s="169" t="s">
        <v>2489</v>
      </c>
      <c r="M484" s="156">
        <v>78703</v>
      </c>
      <c r="N484" s="177">
        <v>6</v>
      </c>
      <c r="O484" s="175">
        <v>0.307</v>
      </c>
      <c r="P484" s="172">
        <v>38666</v>
      </c>
      <c r="Q484" s="172">
        <v>38666</v>
      </c>
      <c r="R484" s="156" t="s">
        <v>2024</v>
      </c>
      <c r="S484" s="156" t="s">
        <v>3201</v>
      </c>
      <c r="T484" s="156" t="s">
        <v>3202</v>
      </c>
      <c r="U484" s="156" t="s">
        <v>3302</v>
      </c>
      <c r="V484" s="156"/>
      <c r="W484" s="156" t="s">
        <v>3598</v>
      </c>
      <c r="AE484" s="7"/>
      <c r="AF484" s="7"/>
      <c r="AG484" s="35"/>
      <c r="AH484" s="7"/>
      <c r="AI484" s="5"/>
      <c r="AJ484" s="9"/>
      <c r="AK484" s="9"/>
      <c r="AL484" s="5"/>
      <c r="AM484" s="32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</row>
    <row r="485" spans="2:148" ht="15.75">
      <c r="B485" s="13"/>
      <c r="C485" s="31"/>
      <c r="D485" s="32"/>
      <c r="E485" s="124">
        <v>11163057</v>
      </c>
      <c r="F485" s="13"/>
      <c r="G485" s="125" t="s">
        <v>5008</v>
      </c>
      <c r="H485" s="125" t="s">
        <v>5006</v>
      </c>
      <c r="I485" s="125" t="s">
        <v>5007</v>
      </c>
      <c r="J485" s="126">
        <v>3502708</v>
      </c>
      <c r="K485" s="13"/>
      <c r="M485" s="126" t="s">
        <v>546</v>
      </c>
      <c r="N485" s="31">
        <v>48</v>
      </c>
      <c r="O485" s="129">
        <v>5.303</v>
      </c>
      <c r="P485" s="127">
        <v>41802</v>
      </c>
      <c r="Q485" s="127">
        <v>42208</v>
      </c>
      <c r="R485" s="31" t="s">
        <v>4073</v>
      </c>
      <c r="S485" s="126" t="s">
        <v>5065</v>
      </c>
      <c r="T485" s="126" t="s">
        <v>4427</v>
      </c>
      <c r="U485" s="126" t="s">
        <v>906</v>
      </c>
      <c r="V485" s="126"/>
      <c r="W485" s="31" t="s">
        <v>5078</v>
      </c>
      <c r="AE485" s="7"/>
      <c r="AF485" s="7"/>
      <c r="AG485" s="35"/>
      <c r="AH485" s="7"/>
      <c r="AI485" s="5"/>
      <c r="AJ485" s="9"/>
      <c r="AK485" s="9"/>
      <c r="AL485" s="5"/>
      <c r="AM485" s="32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</row>
    <row r="486" spans="2:148" ht="15.75">
      <c r="B486" s="13"/>
      <c r="C486" s="31"/>
      <c r="D486" s="32"/>
      <c r="E486" s="124">
        <v>11281600</v>
      </c>
      <c r="F486" s="13"/>
      <c r="G486" s="125" t="s">
        <v>5281</v>
      </c>
      <c r="H486" s="125" t="s">
        <v>5673</v>
      </c>
      <c r="I486" s="125" t="s">
        <v>5330</v>
      </c>
      <c r="J486" s="125">
        <v>5120806</v>
      </c>
      <c r="K486" s="13"/>
      <c r="M486" s="126" t="s">
        <v>536</v>
      </c>
      <c r="N486" s="31">
        <v>314</v>
      </c>
      <c r="O486" s="129">
        <v>3.82</v>
      </c>
      <c r="P486" s="127">
        <v>42026</v>
      </c>
      <c r="Q486" s="127">
        <v>42340</v>
      </c>
      <c r="R486" s="126" t="s">
        <v>4460</v>
      </c>
      <c r="S486" s="126" t="s">
        <v>5328</v>
      </c>
      <c r="T486" s="126" t="s">
        <v>5329</v>
      </c>
      <c r="U486" s="31" t="s">
        <v>177</v>
      </c>
      <c r="W486" s="31" t="s">
        <v>5373</v>
      </c>
      <c r="AE486" s="7"/>
      <c r="AF486" s="7"/>
      <c r="AG486" s="35"/>
      <c r="AH486" s="7"/>
      <c r="AI486" s="5"/>
      <c r="AJ486" s="9"/>
      <c r="AK486" s="9"/>
      <c r="AL486" s="5"/>
      <c r="AM486" s="32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</row>
    <row r="487" spans="1:148" ht="15.75">
      <c r="A487" s="32"/>
      <c r="B487" s="13"/>
      <c r="C487" s="13"/>
      <c r="D487" s="32"/>
      <c r="E487" s="124">
        <v>11628885</v>
      </c>
      <c r="F487" s="13"/>
      <c r="G487" s="202" t="s">
        <v>5972</v>
      </c>
      <c r="H487" s="202" t="s">
        <v>5970</v>
      </c>
      <c r="I487" s="202" t="s">
        <v>5971</v>
      </c>
      <c r="J487" s="202">
        <v>5379419</v>
      </c>
      <c r="K487" s="13"/>
      <c r="M487" s="209" t="s">
        <v>536</v>
      </c>
      <c r="N487" s="210">
        <v>227</v>
      </c>
      <c r="O487" s="211">
        <v>3.75</v>
      </c>
      <c r="P487" s="212">
        <v>42681</v>
      </c>
      <c r="Q487" s="202"/>
      <c r="R487" s="126" t="s">
        <v>4460</v>
      </c>
      <c r="S487" s="209" t="s">
        <v>6022</v>
      </c>
      <c r="T487" s="209" t="s">
        <v>6004</v>
      </c>
      <c r="U487" s="209" t="s">
        <v>907</v>
      </c>
      <c r="V487" s="209"/>
      <c r="W487" s="31" t="s">
        <v>6048</v>
      </c>
      <c r="AE487" s="7"/>
      <c r="AF487" s="7"/>
      <c r="AG487" s="35"/>
      <c r="AH487" s="7"/>
      <c r="AI487" s="5"/>
      <c r="AJ487" s="9"/>
      <c r="AK487" s="9"/>
      <c r="AL487" s="5"/>
      <c r="AM487" s="32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</row>
    <row r="488" spans="2:148" ht="15.75">
      <c r="B488" s="13"/>
      <c r="C488" s="31"/>
      <c r="D488" s="32"/>
      <c r="G488" s="13" t="s">
        <v>1380</v>
      </c>
      <c r="H488" s="13" t="s">
        <v>1382</v>
      </c>
      <c r="I488" s="13" t="s">
        <v>48</v>
      </c>
      <c r="L488" s="13" t="s">
        <v>4018</v>
      </c>
      <c r="M488" s="31">
        <v>78745</v>
      </c>
      <c r="N488" s="40">
        <v>446</v>
      </c>
      <c r="O488" s="51">
        <v>34.4</v>
      </c>
      <c r="P488" s="30">
        <v>35156</v>
      </c>
      <c r="Q488" s="30">
        <v>35537</v>
      </c>
      <c r="R488" s="30"/>
      <c r="S488" s="31" t="s">
        <v>49</v>
      </c>
      <c r="T488" s="31" t="s">
        <v>50</v>
      </c>
      <c r="U488" s="31" t="s">
        <v>3302</v>
      </c>
      <c r="W488" s="31" t="s">
        <v>3520</v>
      </c>
      <c r="AE488" s="7"/>
      <c r="AF488" s="7"/>
      <c r="AG488" s="35"/>
      <c r="AH488" s="7"/>
      <c r="AI488" s="5"/>
      <c r="AJ488" s="9"/>
      <c r="AK488" s="9"/>
      <c r="AL488" s="5"/>
      <c r="AM488" s="32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</row>
    <row r="489" spans="2:148" ht="15.75">
      <c r="B489" s="13"/>
      <c r="C489" s="31"/>
      <c r="D489" s="32"/>
      <c r="E489" s="124">
        <v>11376800</v>
      </c>
      <c r="F489" s="13"/>
      <c r="G489" s="125" t="s">
        <v>5404</v>
      </c>
      <c r="H489" s="125" t="s">
        <v>5405</v>
      </c>
      <c r="I489" s="125" t="s">
        <v>5403</v>
      </c>
      <c r="J489" s="126">
        <v>459260</v>
      </c>
      <c r="K489" s="13"/>
      <c r="M489" s="126" t="s">
        <v>539</v>
      </c>
      <c r="N489" s="31">
        <v>6</v>
      </c>
      <c r="O489" s="129">
        <v>0.5157</v>
      </c>
      <c r="P489" s="127">
        <v>42181</v>
      </c>
      <c r="Q489" s="127">
        <v>42706</v>
      </c>
      <c r="R489" s="126" t="s">
        <v>4460</v>
      </c>
      <c r="S489" s="126" t="s">
        <v>126</v>
      </c>
      <c r="T489" s="126" t="s">
        <v>1970</v>
      </c>
      <c r="U489" s="126" t="s">
        <v>906</v>
      </c>
      <c r="V489" s="126"/>
      <c r="W489" s="92" t="s">
        <v>5449</v>
      </c>
      <c r="AE489" s="7"/>
      <c r="AF489" s="7"/>
      <c r="AG489" s="35"/>
      <c r="AH489" s="7"/>
      <c r="AI489" s="5"/>
      <c r="AJ489" s="9"/>
      <c r="AK489" s="9"/>
      <c r="AL489" s="5"/>
      <c r="AM489" s="32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</row>
    <row r="490" spans="1:148" ht="15.75">
      <c r="A490" s="58"/>
      <c r="B490" s="31"/>
      <c r="D490" s="32"/>
      <c r="E490" s="59">
        <v>211622</v>
      </c>
      <c r="G490" s="59" t="s">
        <v>79</v>
      </c>
      <c r="H490" s="59" t="s">
        <v>1579</v>
      </c>
      <c r="I490" s="59" t="s">
        <v>4138</v>
      </c>
      <c r="J490" s="105"/>
      <c r="K490" s="105"/>
      <c r="L490" s="59" t="s">
        <v>80</v>
      </c>
      <c r="M490" s="7">
        <v>78741</v>
      </c>
      <c r="N490" s="31">
        <v>11</v>
      </c>
      <c r="O490" s="113">
        <v>1.837</v>
      </c>
      <c r="P490" s="103">
        <v>37566</v>
      </c>
      <c r="Q490" s="103">
        <v>37830</v>
      </c>
      <c r="R490" s="104" t="s">
        <v>4325</v>
      </c>
      <c r="S490" s="104" t="s">
        <v>81</v>
      </c>
      <c r="T490" s="104" t="s">
        <v>82</v>
      </c>
      <c r="U490" s="31" t="s">
        <v>3302</v>
      </c>
      <c r="W490" s="31" t="s">
        <v>2008</v>
      </c>
      <c r="AE490" s="7"/>
      <c r="AF490" s="7"/>
      <c r="AG490" s="35"/>
      <c r="AH490" s="7"/>
      <c r="AI490" s="5"/>
      <c r="AJ490" s="9"/>
      <c r="AK490" s="9"/>
      <c r="AL490" s="5"/>
      <c r="AM490" s="32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</row>
    <row r="491" spans="2:148" ht="15.75">
      <c r="B491" s="13"/>
      <c r="C491" s="31"/>
      <c r="D491" s="32"/>
      <c r="E491" s="32">
        <v>229321</v>
      </c>
      <c r="G491" s="13" t="s">
        <v>2643</v>
      </c>
      <c r="H491" s="13" t="s">
        <v>2644</v>
      </c>
      <c r="I491" s="13" t="s">
        <v>2645</v>
      </c>
      <c r="J491" s="31">
        <v>3117311</v>
      </c>
      <c r="L491" s="13" t="s">
        <v>2646</v>
      </c>
      <c r="M491" s="31">
        <v>78746</v>
      </c>
      <c r="N491" s="31">
        <v>116</v>
      </c>
      <c r="O491" s="51">
        <v>59.51</v>
      </c>
      <c r="P491" s="57">
        <v>37991</v>
      </c>
      <c r="Q491" s="57">
        <v>38204</v>
      </c>
      <c r="R491" s="31" t="s">
        <v>2024</v>
      </c>
      <c r="S491" s="31" t="s">
        <v>4247</v>
      </c>
      <c r="T491" s="31" t="s">
        <v>1384</v>
      </c>
      <c r="U491" s="31" t="s">
        <v>3302</v>
      </c>
      <c r="W491" s="31" t="s">
        <v>2647</v>
      </c>
      <c r="AE491" s="7"/>
      <c r="AF491" s="7"/>
      <c r="AG491" s="35"/>
      <c r="AH491" s="7"/>
      <c r="AI491" s="5"/>
      <c r="AJ491" s="9"/>
      <c r="AK491" s="9"/>
      <c r="AL491" s="5"/>
      <c r="AM491" s="32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</row>
    <row r="492" spans="2:148" ht="15.75">
      <c r="B492" s="13"/>
      <c r="C492" s="31"/>
      <c r="D492" s="32"/>
      <c r="G492" s="48" t="s">
        <v>1206</v>
      </c>
      <c r="H492" s="13" t="s">
        <v>505</v>
      </c>
      <c r="I492" s="13" t="s">
        <v>497</v>
      </c>
      <c r="L492" s="13" t="s">
        <v>1474</v>
      </c>
      <c r="M492" s="31">
        <v>78701</v>
      </c>
      <c r="N492" s="40">
        <v>108</v>
      </c>
      <c r="O492" s="51">
        <v>3.5</v>
      </c>
      <c r="P492" s="30"/>
      <c r="Q492" s="30"/>
      <c r="R492" s="30"/>
      <c r="U492" s="31" t="s">
        <v>3302</v>
      </c>
      <c r="W492" s="31" t="s">
        <v>4000</v>
      </c>
      <c r="AE492" s="7"/>
      <c r="AF492" s="7"/>
      <c r="AG492" s="35"/>
      <c r="AH492" s="7"/>
      <c r="AI492" s="5"/>
      <c r="AJ492" s="9"/>
      <c r="AK492" s="9"/>
      <c r="AL492" s="5"/>
      <c r="AM492" s="32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</row>
    <row r="493" spans="1:148" ht="15.75">
      <c r="A493" s="124"/>
      <c r="B493" s="13"/>
      <c r="C493" s="125"/>
      <c r="D493" s="32"/>
      <c r="E493" s="124">
        <v>11049854</v>
      </c>
      <c r="F493" s="13"/>
      <c r="G493" s="125" t="s">
        <v>4831</v>
      </c>
      <c r="H493" s="125" t="s">
        <v>4830</v>
      </c>
      <c r="I493" s="125" t="s">
        <v>4832</v>
      </c>
      <c r="J493" s="126">
        <v>255043</v>
      </c>
      <c r="K493" s="125"/>
      <c r="M493" s="126" t="s">
        <v>546</v>
      </c>
      <c r="N493" s="31">
        <v>140</v>
      </c>
      <c r="O493" s="129">
        <v>16.79</v>
      </c>
      <c r="P493" s="127">
        <v>41593</v>
      </c>
      <c r="Q493" s="127">
        <v>41850</v>
      </c>
      <c r="R493" s="126" t="s">
        <v>1871</v>
      </c>
      <c r="S493" s="126" t="s">
        <v>4580</v>
      </c>
      <c r="T493" s="126" t="s">
        <v>4150</v>
      </c>
      <c r="U493" s="31" t="s">
        <v>3302</v>
      </c>
      <c r="W493" s="31" t="s">
        <v>4907</v>
      </c>
      <c r="AE493" s="7"/>
      <c r="AF493" s="7"/>
      <c r="AG493" s="35"/>
      <c r="AH493" s="7"/>
      <c r="AI493" s="5"/>
      <c r="AJ493" s="9"/>
      <c r="AK493" s="9"/>
      <c r="AL493" s="5"/>
      <c r="AM493" s="32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</row>
    <row r="494" spans="2:148" ht="15.75">
      <c r="B494" s="13"/>
      <c r="C494" s="31"/>
      <c r="D494" s="32"/>
      <c r="E494" s="58">
        <v>10027832</v>
      </c>
      <c r="G494" s="54" t="s">
        <v>2437</v>
      </c>
      <c r="H494" s="54" t="s">
        <v>2438</v>
      </c>
      <c r="I494" s="54" t="s">
        <v>690</v>
      </c>
      <c r="J494" s="91">
        <v>589448</v>
      </c>
      <c r="K494" s="91"/>
      <c r="L494" s="54" t="s">
        <v>690</v>
      </c>
      <c r="M494" s="91">
        <v>78705</v>
      </c>
      <c r="N494" s="31">
        <v>82</v>
      </c>
      <c r="O494" s="98">
        <v>0.654</v>
      </c>
      <c r="P494" s="57">
        <v>39202</v>
      </c>
      <c r="Q494" s="57">
        <v>39444</v>
      </c>
      <c r="R494" s="92" t="s">
        <v>2012</v>
      </c>
      <c r="S494" s="92" t="s">
        <v>349</v>
      </c>
      <c r="T494" s="31" t="s">
        <v>4373</v>
      </c>
      <c r="U494" s="92" t="s">
        <v>906</v>
      </c>
      <c r="V494" s="92"/>
      <c r="W494" s="92" t="s">
        <v>2259</v>
      </c>
      <c r="AE494" s="7"/>
      <c r="AF494" s="7"/>
      <c r="AG494" s="35"/>
      <c r="AH494" s="7"/>
      <c r="AI494" s="5"/>
      <c r="AJ494" s="9"/>
      <c r="AK494" s="9"/>
      <c r="AL494" s="5"/>
      <c r="AM494" s="32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</row>
    <row r="495" spans="2:148" ht="15.75">
      <c r="B495" s="13"/>
      <c r="C495" s="31"/>
      <c r="D495" s="32"/>
      <c r="E495" s="160" t="s">
        <v>725</v>
      </c>
      <c r="F495" s="156"/>
      <c r="G495" s="153" t="s">
        <v>3659</v>
      </c>
      <c r="H495" s="153" t="s">
        <v>4350</v>
      </c>
      <c r="I495" s="153" t="s">
        <v>3831</v>
      </c>
      <c r="J495" s="156">
        <v>842588</v>
      </c>
      <c r="K495" s="156"/>
      <c r="L495" s="153" t="s">
        <v>2732</v>
      </c>
      <c r="M495" s="156">
        <v>78756</v>
      </c>
      <c r="N495" s="166">
        <v>31</v>
      </c>
      <c r="O495" s="162">
        <v>1.629</v>
      </c>
      <c r="P495" s="167">
        <v>37267</v>
      </c>
      <c r="Q495" s="167">
        <v>38960</v>
      </c>
      <c r="R495" s="156" t="s">
        <v>76</v>
      </c>
      <c r="S495" s="156" t="s">
        <v>2733</v>
      </c>
      <c r="T495" s="156" t="s">
        <v>2734</v>
      </c>
      <c r="U495" s="156" t="s">
        <v>3302</v>
      </c>
      <c r="V495" s="156"/>
      <c r="W495" s="156" t="s">
        <v>1082</v>
      </c>
      <c r="AE495" s="7"/>
      <c r="AF495" s="7"/>
      <c r="AG495" s="35"/>
      <c r="AH495" s="7"/>
      <c r="AI495" s="5"/>
      <c r="AJ495" s="9"/>
      <c r="AK495" s="9"/>
      <c r="AL495" s="5"/>
      <c r="AM495" s="32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</row>
    <row r="496" spans="1:148" ht="15.75">
      <c r="A496" s="58"/>
      <c r="B496" s="31"/>
      <c r="C496" s="91"/>
      <c r="D496" s="32"/>
      <c r="E496" s="32">
        <v>164364</v>
      </c>
      <c r="G496" s="13" t="s">
        <v>2461</v>
      </c>
      <c r="H496" s="13" t="s">
        <v>2460</v>
      </c>
      <c r="I496" s="13" t="s">
        <v>3813</v>
      </c>
      <c r="L496" s="13" t="s">
        <v>4019</v>
      </c>
      <c r="M496" s="31">
        <v>78734</v>
      </c>
      <c r="N496" s="40">
        <v>75</v>
      </c>
      <c r="O496" s="51">
        <v>5.08</v>
      </c>
      <c r="P496" s="30">
        <v>36818</v>
      </c>
      <c r="Q496" s="30">
        <v>37294</v>
      </c>
      <c r="R496" s="30"/>
      <c r="S496" s="31" t="s">
        <v>3814</v>
      </c>
      <c r="T496" s="31" t="s">
        <v>3815</v>
      </c>
      <c r="U496" s="31" t="s">
        <v>3302</v>
      </c>
      <c r="W496" s="31" t="s">
        <v>1753</v>
      </c>
      <c r="AE496" s="7"/>
      <c r="AF496" s="7"/>
      <c r="AG496" s="35"/>
      <c r="AH496" s="7"/>
      <c r="AI496" s="5"/>
      <c r="AJ496" s="9"/>
      <c r="AK496" s="9"/>
      <c r="AL496" s="5"/>
      <c r="AM496" s="32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</row>
    <row r="497" spans="2:148" ht="15.75">
      <c r="B497" s="13"/>
      <c r="C497" s="31"/>
      <c r="D497" s="32"/>
      <c r="G497" s="13" t="s">
        <v>2990</v>
      </c>
      <c r="H497" s="13" t="s">
        <v>2991</v>
      </c>
      <c r="I497" s="13" t="s">
        <v>2992</v>
      </c>
      <c r="L497" s="13" t="s">
        <v>4020</v>
      </c>
      <c r="M497" s="31">
        <v>78758</v>
      </c>
      <c r="N497" s="40">
        <v>240</v>
      </c>
      <c r="O497" s="51">
        <v>12.6</v>
      </c>
      <c r="P497" s="30">
        <v>34319</v>
      </c>
      <c r="Q497" s="30">
        <v>34487</v>
      </c>
      <c r="R497" s="30"/>
      <c r="S497" s="31" t="s">
        <v>1168</v>
      </c>
      <c r="T497" s="31" t="s">
        <v>1169</v>
      </c>
      <c r="U497" s="31" t="s">
        <v>3302</v>
      </c>
      <c r="W497" s="31" t="s">
        <v>3510</v>
      </c>
      <c r="AE497" s="7"/>
      <c r="AF497" s="7"/>
      <c r="AG497" s="35"/>
      <c r="AH497" s="7"/>
      <c r="AI497" s="5"/>
      <c r="AJ497" s="9"/>
      <c r="AK497" s="9"/>
      <c r="AL497" s="5"/>
      <c r="AM497" s="32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</row>
    <row r="498" spans="1:148" ht="15.75">
      <c r="A498" s="58"/>
      <c r="B498" s="31"/>
      <c r="C498" s="91"/>
      <c r="D498" s="32"/>
      <c r="G498" s="13" t="s">
        <v>1170</v>
      </c>
      <c r="H498" s="13" t="s">
        <v>1171</v>
      </c>
      <c r="I498" s="13" t="s">
        <v>1172</v>
      </c>
      <c r="L498" s="13" t="s">
        <v>4021</v>
      </c>
      <c r="M498" s="31">
        <v>78758</v>
      </c>
      <c r="N498" s="40">
        <v>160</v>
      </c>
      <c r="O498" s="51">
        <v>8.71</v>
      </c>
      <c r="P498" s="30">
        <v>34925</v>
      </c>
      <c r="Q498" s="30">
        <v>35024</v>
      </c>
      <c r="R498" s="30"/>
      <c r="S498" s="31" t="s">
        <v>1173</v>
      </c>
      <c r="T498" s="31" t="s">
        <v>553</v>
      </c>
      <c r="U498" s="31" t="s">
        <v>3302</v>
      </c>
      <c r="W498" s="31" t="s">
        <v>3517</v>
      </c>
      <c r="AD498" s="39"/>
      <c r="AE498" s="7"/>
      <c r="AF498" s="7"/>
      <c r="AG498" s="35"/>
      <c r="AH498" s="7"/>
      <c r="AI498" s="5"/>
      <c r="AJ498" s="9"/>
      <c r="AK498" s="9"/>
      <c r="AL498" s="5"/>
      <c r="AM498" s="32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</row>
    <row r="499" spans="2:148" ht="25.5">
      <c r="B499" s="13"/>
      <c r="C499" s="139"/>
      <c r="D499" s="32"/>
      <c r="E499" s="124">
        <v>11016092</v>
      </c>
      <c r="F499" s="13"/>
      <c r="G499" s="125" t="s">
        <v>4757</v>
      </c>
      <c r="H499" s="125" t="s">
        <v>4787</v>
      </c>
      <c r="I499" s="125" t="s">
        <v>4758</v>
      </c>
      <c r="J499" s="126">
        <v>3040749</v>
      </c>
      <c r="K499" s="13"/>
      <c r="L499" s="125"/>
      <c r="M499" s="126" t="s">
        <v>3625</v>
      </c>
      <c r="N499" s="31">
        <v>307</v>
      </c>
      <c r="O499" s="129">
        <v>17.078</v>
      </c>
      <c r="P499" s="127">
        <v>41530</v>
      </c>
      <c r="Q499" s="127">
        <v>41908</v>
      </c>
      <c r="R499" s="31" t="s">
        <v>4460</v>
      </c>
      <c r="S499" s="126" t="s">
        <v>4783</v>
      </c>
      <c r="T499" s="126" t="s">
        <v>2223</v>
      </c>
      <c r="U499" s="31" t="s">
        <v>3302</v>
      </c>
      <c r="W499" s="31" t="s">
        <v>4801</v>
      </c>
      <c r="AD499" s="39"/>
      <c r="AE499" s="7"/>
      <c r="AF499" s="7"/>
      <c r="AG499" s="35"/>
      <c r="AH499" s="7"/>
      <c r="AI499" s="5"/>
      <c r="AJ499" s="9"/>
      <c r="AK499" s="9"/>
      <c r="AL499" s="5"/>
      <c r="AM499" s="32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</row>
    <row r="500" spans="1:148" ht="15.75">
      <c r="A500" s="32"/>
      <c r="B500" s="31"/>
      <c r="D500" s="32"/>
      <c r="E500" s="56" t="s">
        <v>3502</v>
      </c>
      <c r="G500" s="54" t="s">
        <v>4036</v>
      </c>
      <c r="H500" s="54" t="s">
        <v>3501</v>
      </c>
      <c r="I500" s="13" t="s">
        <v>1932</v>
      </c>
      <c r="J500" s="31">
        <v>256515</v>
      </c>
      <c r="L500" s="54" t="s">
        <v>3327</v>
      </c>
      <c r="M500" s="31">
        <v>78732</v>
      </c>
      <c r="N500" s="91">
        <v>5</v>
      </c>
      <c r="O500" s="98">
        <v>7</v>
      </c>
      <c r="P500" s="57">
        <v>38470</v>
      </c>
      <c r="Q500" s="57">
        <v>38554</v>
      </c>
      <c r="R500" s="31" t="s">
        <v>596</v>
      </c>
      <c r="S500" s="31" t="s">
        <v>3012</v>
      </c>
      <c r="T500" s="31" t="s">
        <v>3013</v>
      </c>
      <c r="U500" s="31" t="s">
        <v>906</v>
      </c>
      <c r="W500" s="31" t="s">
        <v>3014</v>
      </c>
      <c r="AD500" s="39"/>
      <c r="AE500" s="7"/>
      <c r="AF500" s="7"/>
      <c r="AG500" s="35"/>
      <c r="AH500" s="7"/>
      <c r="AI500" s="5"/>
      <c r="AJ500" s="9"/>
      <c r="AK500" s="9"/>
      <c r="AL500" s="5"/>
      <c r="AM500" s="32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</row>
    <row r="501" spans="2:148" ht="15.75">
      <c r="B501" s="13"/>
      <c r="C501" s="31"/>
      <c r="D501" s="32"/>
      <c r="E501" s="32">
        <v>172533</v>
      </c>
      <c r="G501" s="13" t="s">
        <v>1332</v>
      </c>
      <c r="H501" s="13" t="s">
        <v>3607</v>
      </c>
      <c r="I501" s="13" t="s">
        <v>3249</v>
      </c>
      <c r="L501" s="13" t="s">
        <v>3250</v>
      </c>
      <c r="M501" s="31">
        <v>78748</v>
      </c>
      <c r="N501" s="40">
        <v>300</v>
      </c>
      <c r="O501" s="51">
        <v>21.28</v>
      </c>
      <c r="P501" s="30">
        <v>36979</v>
      </c>
      <c r="Q501" s="30">
        <v>37063</v>
      </c>
      <c r="R501" s="31" t="s">
        <v>745</v>
      </c>
      <c r="S501" s="31" t="s">
        <v>1333</v>
      </c>
      <c r="T501" s="31" t="s">
        <v>1334</v>
      </c>
      <c r="U501" s="31" t="s">
        <v>3302</v>
      </c>
      <c r="W501" s="31" t="s">
        <v>1081</v>
      </c>
      <c r="AD501" s="39"/>
      <c r="AE501" s="7"/>
      <c r="AF501" s="7"/>
      <c r="AG501" s="35"/>
      <c r="AH501" s="7"/>
      <c r="AI501" s="5"/>
      <c r="AJ501" s="9"/>
      <c r="AK501" s="9"/>
      <c r="AL501" s="5"/>
      <c r="AM501" s="32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</row>
    <row r="502" spans="2:148" ht="15.75">
      <c r="B502" s="58"/>
      <c r="C502" s="31"/>
      <c r="D502" s="58"/>
      <c r="E502" s="124">
        <v>10630912</v>
      </c>
      <c r="F502" s="13"/>
      <c r="G502" s="125" t="s">
        <v>3959</v>
      </c>
      <c r="H502" s="125" t="s">
        <v>938</v>
      </c>
      <c r="I502" s="125" t="s">
        <v>3958</v>
      </c>
      <c r="J502" s="126">
        <v>842108</v>
      </c>
      <c r="K502" s="13"/>
      <c r="M502" s="126" t="s">
        <v>3624</v>
      </c>
      <c r="N502" s="31">
        <v>12</v>
      </c>
      <c r="O502" s="51">
        <v>0.741</v>
      </c>
      <c r="P502" s="127">
        <v>40757</v>
      </c>
      <c r="Q502" s="127">
        <v>41288</v>
      </c>
      <c r="R502" s="31" t="s">
        <v>259</v>
      </c>
      <c r="S502" s="126" t="s">
        <v>2135</v>
      </c>
      <c r="T502" s="126" t="s">
        <v>2122</v>
      </c>
      <c r="U502" s="31" t="s">
        <v>177</v>
      </c>
      <c r="W502" s="31" t="s">
        <v>3104</v>
      </c>
      <c r="AD502" s="39"/>
      <c r="AE502" s="7"/>
      <c r="AF502" s="7"/>
      <c r="AG502" s="35"/>
      <c r="AH502" s="7"/>
      <c r="AI502" s="5"/>
      <c r="AJ502" s="9"/>
      <c r="AK502" s="9"/>
      <c r="AL502" s="5"/>
      <c r="AM502" s="32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</row>
    <row r="503" spans="2:148" ht="15.75">
      <c r="B503" s="58"/>
      <c r="C503" s="31"/>
      <c r="D503" s="58"/>
      <c r="E503" s="32">
        <v>122351</v>
      </c>
      <c r="G503" s="13" t="s">
        <v>2975</v>
      </c>
      <c r="H503" s="13" t="s">
        <v>2974</v>
      </c>
      <c r="I503" s="13" t="s">
        <v>2976</v>
      </c>
      <c r="L503" s="13" t="s">
        <v>1815</v>
      </c>
      <c r="M503" s="31">
        <v>78726</v>
      </c>
      <c r="N503" s="40">
        <v>240</v>
      </c>
      <c r="O503" s="51">
        <v>5.9</v>
      </c>
      <c r="P503" s="30">
        <v>36565</v>
      </c>
      <c r="Q503" s="30">
        <v>36798</v>
      </c>
      <c r="R503" s="30"/>
      <c r="S503" s="31" t="s">
        <v>49</v>
      </c>
      <c r="T503" s="31" t="s">
        <v>50</v>
      </c>
      <c r="U503" s="31" t="s">
        <v>3302</v>
      </c>
      <c r="W503" s="31" t="s">
        <v>2966</v>
      </c>
      <c r="AD503" s="39"/>
      <c r="AE503" s="7"/>
      <c r="AF503" s="7"/>
      <c r="AG503" s="35"/>
      <c r="AH503" s="7"/>
      <c r="AI503" s="5"/>
      <c r="AJ503" s="9"/>
      <c r="AK503" s="9"/>
      <c r="AL503" s="5"/>
      <c r="AM503" s="32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</row>
    <row r="504" spans="2:148" ht="15.75">
      <c r="B504" s="58"/>
      <c r="C504" s="31"/>
      <c r="D504" s="58"/>
      <c r="G504" s="13" t="s">
        <v>2784</v>
      </c>
      <c r="H504" s="13" t="s">
        <v>3194</v>
      </c>
      <c r="I504" s="13" t="s">
        <v>2785</v>
      </c>
      <c r="L504" s="13" t="s">
        <v>1816</v>
      </c>
      <c r="M504" s="31">
        <v>78758</v>
      </c>
      <c r="N504" s="40">
        <v>366</v>
      </c>
      <c r="O504" s="51">
        <v>16.89</v>
      </c>
      <c r="P504" s="30">
        <v>34656</v>
      </c>
      <c r="Q504" s="30">
        <v>34782</v>
      </c>
      <c r="R504" s="30"/>
      <c r="S504" s="31" t="s">
        <v>1213</v>
      </c>
      <c r="T504" s="31" t="s">
        <v>1214</v>
      </c>
      <c r="U504" s="31" t="s">
        <v>554</v>
      </c>
      <c r="W504" s="31" t="s">
        <v>3514</v>
      </c>
      <c r="AD504" s="39"/>
      <c r="AE504" s="7"/>
      <c r="AF504" s="7"/>
      <c r="AG504" s="35"/>
      <c r="AH504" s="7"/>
      <c r="AI504" s="5"/>
      <c r="AJ504" s="9"/>
      <c r="AK504" s="9"/>
      <c r="AL504" s="5"/>
      <c r="AM504" s="32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</row>
    <row r="505" spans="2:148" ht="15.75">
      <c r="B505" s="58"/>
      <c r="C505" s="31"/>
      <c r="D505" s="58"/>
      <c r="E505" s="32">
        <v>177225</v>
      </c>
      <c r="G505" s="13" t="s">
        <v>3387</v>
      </c>
      <c r="H505" s="13" t="s">
        <v>3823</v>
      </c>
      <c r="I505" s="13" t="s">
        <v>1037</v>
      </c>
      <c r="L505" s="13" t="s">
        <v>3388</v>
      </c>
      <c r="M505" s="31">
        <v>78729</v>
      </c>
      <c r="N505" s="40">
        <v>376</v>
      </c>
      <c r="O505" s="51">
        <v>20.08</v>
      </c>
      <c r="P505" s="30">
        <v>37118</v>
      </c>
      <c r="Q505" s="30">
        <v>37410</v>
      </c>
      <c r="R505" s="31" t="s">
        <v>745</v>
      </c>
      <c r="S505" s="31" t="s">
        <v>3389</v>
      </c>
      <c r="T505" s="31" t="s">
        <v>3390</v>
      </c>
      <c r="U505" s="31" t="s">
        <v>554</v>
      </c>
      <c r="W505" s="31" t="s">
        <v>3000</v>
      </c>
      <c r="AD505" s="39"/>
      <c r="AE505" s="7"/>
      <c r="AF505" s="7"/>
      <c r="AG505" s="35"/>
      <c r="AH505" s="7"/>
      <c r="AI505" s="5"/>
      <c r="AJ505" s="9"/>
      <c r="AK505" s="9"/>
      <c r="AL505" s="5"/>
      <c r="AM505" s="32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</row>
    <row r="506" spans="2:148" ht="15.75">
      <c r="B506" s="58"/>
      <c r="C506" s="31"/>
      <c r="D506" s="58"/>
      <c r="G506" s="13" t="s">
        <v>2786</v>
      </c>
      <c r="H506" s="13" t="s">
        <v>2677</v>
      </c>
      <c r="I506" s="13" t="s">
        <v>978</v>
      </c>
      <c r="L506" s="13" t="s">
        <v>784</v>
      </c>
      <c r="M506" s="7">
        <v>78729</v>
      </c>
      <c r="N506" s="40">
        <v>528</v>
      </c>
      <c r="O506" s="51">
        <v>23.59</v>
      </c>
      <c r="P506" s="30">
        <v>34689</v>
      </c>
      <c r="Q506" s="30">
        <v>34903</v>
      </c>
      <c r="R506" s="30"/>
      <c r="S506" s="31" t="s">
        <v>49</v>
      </c>
      <c r="T506" s="31" t="s">
        <v>50</v>
      </c>
      <c r="U506" s="31" t="s">
        <v>3302</v>
      </c>
      <c r="W506" s="31" t="s">
        <v>3514</v>
      </c>
      <c r="AD506" s="39"/>
      <c r="AE506" s="7"/>
      <c r="AF506" s="7"/>
      <c r="AG506" s="35"/>
      <c r="AH506" s="7"/>
      <c r="AI506" s="5"/>
      <c r="AJ506" s="9"/>
      <c r="AK506" s="9"/>
      <c r="AL506" s="5"/>
      <c r="AM506" s="32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</row>
    <row r="507" spans="2:148" ht="15.75">
      <c r="B507" s="58"/>
      <c r="C507" s="31"/>
      <c r="D507" s="58"/>
      <c r="G507" s="13" t="s">
        <v>2678</v>
      </c>
      <c r="H507" s="13" t="s">
        <v>2679</v>
      </c>
      <c r="I507" s="13" t="s">
        <v>2680</v>
      </c>
      <c r="L507" s="13" t="s">
        <v>4260</v>
      </c>
      <c r="M507" s="31">
        <v>78749</v>
      </c>
      <c r="N507" s="40">
        <v>290</v>
      </c>
      <c r="O507" s="51">
        <v>18</v>
      </c>
      <c r="P507" s="30" t="s">
        <v>3517</v>
      </c>
      <c r="Q507" s="30" t="s">
        <v>3519</v>
      </c>
      <c r="R507" s="30"/>
      <c r="S507" s="31" t="s">
        <v>49</v>
      </c>
      <c r="T507" s="31" t="s">
        <v>50</v>
      </c>
      <c r="U507" s="31" t="s">
        <v>3302</v>
      </c>
      <c r="W507" s="31" t="s">
        <v>3517</v>
      </c>
      <c r="AD507" s="39"/>
      <c r="AE507" s="7"/>
      <c r="AF507" s="7"/>
      <c r="AG507" s="35"/>
      <c r="AH507" s="7"/>
      <c r="AI507" s="5"/>
      <c r="AJ507" s="9"/>
      <c r="AK507" s="9"/>
      <c r="AL507" s="5"/>
      <c r="AM507" s="32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</row>
    <row r="508" spans="2:148" ht="15.75">
      <c r="B508" s="58"/>
      <c r="C508" s="31"/>
      <c r="D508" s="58"/>
      <c r="G508" s="13" t="s">
        <v>3482</v>
      </c>
      <c r="H508" s="13" t="s">
        <v>3483</v>
      </c>
      <c r="I508" s="13" t="s">
        <v>979</v>
      </c>
      <c r="L508" s="13" t="s">
        <v>4261</v>
      </c>
      <c r="M508" s="31">
        <v>78729</v>
      </c>
      <c r="N508" s="40">
        <v>390</v>
      </c>
      <c r="O508" s="51">
        <v>21.5</v>
      </c>
      <c r="P508" s="30">
        <v>34312</v>
      </c>
      <c r="Q508" s="30">
        <v>34437</v>
      </c>
      <c r="R508" s="30"/>
      <c r="S508" s="31" t="s">
        <v>49</v>
      </c>
      <c r="T508" s="31" t="s">
        <v>50</v>
      </c>
      <c r="U508" s="31" t="s">
        <v>3302</v>
      </c>
      <c r="W508" s="31" t="s">
        <v>3510</v>
      </c>
      <c r="AD508" s="39"/>
      <c r="AE508" s="7"/>
      <c r="AF508" s="7"/>
      <c r="AG508" s="35"/>
      <c r="AH508" s="7"/>
      <c r="AI508" s="5"/>
      <c r="AJ508" s="9"/>
      <c r="AK508" s="9"/>
      <c r="AL508" s="5"/>
      <c r="AM508" s="32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</row>
    <row r="509" spans="2:148" ht="15.75">
      <c r="B509" s="58"/>
      <c r="C509" s="31"/>
      <c r="D509" s="58"/>
      <c r="E509" s="61"/>
      <c r="G509" s="13" t="s">
        <v>3484</v>
      </c>
      <c r="H509" s="13" t="s">
        <v>3485</v>
      </c>
      <c r="I509" s="13" t="s">
        <v>3486</v>
      </c>
      <c r="L509" s="13" t="s">
        <v>4262</v>
      </c>
      <c r="M509" s="31">
        <v>78758</v>
      </c>
      <c r="N509" s="40">
        <v>293</v>
      </c>
      <c r="O509" s="51">
        <v>18.6</v>
      </c>
      <c r="P509" s="30">
        <v>34662</v>
      </c>
      <c r="Q509" s="30">
        <v>34597</v>
      </c>
      <c r="R509" s="30"/>
      <c r="S509" s="31" t="s">
        <v>49</v>
      </c>
      <c r="T509" s="31" t="s">
        <v>50</v>
      </c>
      <c r="U509" s="31" t="s">
        <v>3302</v>
      </c>
      <c r="W509" s="31" t="s">
        <v>3514</v>
      </c>
      <c r="AD509" s="39"/>
      <c r="AE509" s="7"/>
      <c r="AF509" s="7"/>
      <c r="AG509" s="35"/>
      <c r="AH509" s="7"/>
      <c r="AI509" s="5"/>
      <c r="AJ509" s="9"/>
      <c r="AK509" s="9"/>
      <c r="AL509" s="5"/>
      <c r="AM509" s="32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</row>
    <row r="510" spans="2:148" ht="15.75">
      <c r="B510" s="58"/>
      <c r="C510" s="31"/>
      <c r="D510" s="58"/>
      <c r="G510" s="13" t="s">
        <v>3487</v>
      </c>
      <c r="H510" s="13" t="s">
        <v>373</v>
      </c>
      <c r="I510" s="13" t="s">
        <v>374</v>
      </c>
      <c r="L510" s="13" t="s">
        <v>4263</v>
      </c>
      <c r="M510" s="31">
        <v>78758</v>
      </c>
      <c r="N510" s="40">
        <v>323</v>
      </c>
      <c r="O510" s="51">
        <v>17.4</v>
      </c>
      <c r="P510" s="30">
        <v>34297</v>
      </c>
      <c r="Q510" s="30">
        <v>34597</v>
      </c>
      <c r="R510" s="30"/>
      <c r="S510" s="31" t="s">
        <v>49</v>
      </c>
      <c r="T510" s="31" t="s">
        <v>50</v>
      </c>
      <c r="U510" s="31" t="s">
        <v>3302</v>
      </c>
      <c r="W510" s="31" t="s">
        <v>3510</v>
      </c>
      <c r="AD510" s="39"/>
      <c r="AE510" s="7"/>
      <c r="AF510" s="7"/>
      <c r="AG510" s="35"/>
      <c r="AH510" s="7"/>
      <c r="AI510" s="5"/>
      <c r="AJ510" s="9"/>
      <c r="AK510" s="9"/>
      <c r="AL510" s="5"/>
      <c r="AM510" s="32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</row>
    <row r="511" spans="2:148" ht="15.75">
      <c r="B511" s="58"/>
      <c r="C511" s="31"/>
      <c r="D511" s="58"/>
      <c r="G511" s="13" t="s">
        <v>2678</v>
      </c>
      <c r="H511" s="13" t="s">
        <v>375</v>
      </c>
      <c r="I511" s="13" t="s">
        <v>379</v>
      </c>
      <c r="L511" s="13" t="s">
        <v>4264</v>
      </c>
      <c r="M511" s="31">
        <v>78749</v>
      </c>
      <c r="N511" s="40">
        <v>210</v>
      </c>
      <c r="O511" s="51">
        <v>10.5</v>
      </c>
      <c r="P511" s="30" t="s">
        <v>3516</v>
      </c>
      <c r="Q511" s="30" t="s">
        <v>3518</v>
      </c>
      <c r="R511" s="30"/>
      <c r="S511" s="31" t="s">
        <v>49</v>
      </c>
      <c r="T511" s="31" t="s">
        <v>50</v>
      </c>
      <c r="U511" s="31" t="s">
        <v>3302</v>
      </c>
      <c r="W511" s="31" t="s">
        <v>3516</v>
      </c>
      <c r="AD511" s="39"/>
      <c r="AE511" s="7"/>
      <c r="AF511" s="7"/>
      <c r="AG511" s="35"/>
      <c r="AH511" s="7"/>
      <c r="AI511" s="5"/>
      <c r="AJ511" s="9"/>
      <c r="AK511" s="9"/>
      <c r="AL511" s="5"/>
      <c r="AM511" s="32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</row>
    <row r="512" spans="2:148" ht="15.75">
      <c r="B512" s="58"/>
      <c r="C512" s="31"/>
      <c r="D512" s="58"/>
      <c r="G512" s="13" t="s">
        <v>478</v>
      </c>
      <c r="H512" s="13" t="s">
        <v>479</v>
      </c>
      <c r="I512" s="13" t="s">
        <v>3297</v>
      </c>
      <c r="L512" s="13" t="s">
        <v>2076</v>
      </c>
      <c r="M512" s="7">
        <v>78731</v>
      </c>
      <c r="N512" s="40">
        <v>240</v>
      </c>
      <c r="O512" s="51">
        <v>24</v>
      </c>
      <c r="P512" s="30">
        <v>34901</v>
      </c>
      <c r="Q512" s="30">
        <v>35117</v>
      </c>
      <c r="R512" s="30"/>
      <c r="S512" s="31" t="s">
        <v>49</v>
      </c>
      <c r="T512" s="31" t="s">
        <v>50</v>
      </c>
      <c r="U512" s="31" t="s">
        <v>3302</v>
      </c>
      <c r="W512" s="31" t="s">
        <v>3517</v>
      </c>
      <c r="AD512" s="39"/>
      <c r="AE512" s="7"/>
      <c r="AF512" s="7"/>
      <c r="AG512" s="35"/>
      <c r="AH512" s="7"/>
      <c r="AI512" s="5"/>
      <c r="AJ512" s="9"/>
      <c r="AK512" s="9"/>
      <c r="AL512" s="5"/>
      <c r="AM512" s="32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</row>
    <row r="513" spans="2:148" ht="15.75">
      <c r="B513" s="58"/>
      <c r="C513" s="31"/>
      <c r="D513" s="58"/>
      <c r="G513" s="13" t="s">
        <v>481</v>
      </c>
      <c r="H513" s="13" t="s">
        <v>482</v>
      </c>
      <c r="I513" s="13" t="s">
        <v>483</v>
      </c>
      <c r="L513" s="13" t="s">
        <v>4265</v>
      </c>
      <c r="M513" s="31">
        <v>78758</v>
      </c>
      <c r="N513" s="40">
        <v>384</v>
      </c>
      <c r="O513" s="51">
        <v>27.9</v>
      </c>
      <c r="P513" s="30">
        <v>35020</v>
      </c>
      <c r="Q513" s="30">
        <v>35160</v>
      </c>
      <c r="R513" s="30"/>
      <c r="S513" s="31" t="s">
        <v>49</v>
      </c>
      <c r="T513" s="31" t="s">
        <v>50</v>
      </c>
      <c r="U513" s="31" t="s">
        <v>3302</v>
      </c>
      <c r="W513" s="31" t="s">
        <v>3518</v>
      </c>
      <c r="AD513" s="39"/>
      <c r="AE513" s="7"/>
      <c r="AF513" s="7"/>
      <c r="AG513" s="35"/>
      <c r="AH513" s="7"/>
      <c r="AI513" s="5"/>
      <c r="AJ513" s="9"/>
      <c r="AK513" s="9"/>
      <c r="AL513" s="5"/>
      <c r="AM513" s="32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</row>
    <row r="514" spans="2:148" ht="15.75">
      <c r="B514" s="58"/>
      <c r="C514" s="31"/>
      <c r="D514" s="58"/>
      <c r="G514" s="13" t="s">
        <v>275</v>
      </c>
      <c r="H514" s="13" t="s">
        <v>3195</v>
      </c>
      <c r="I514" s="13" t="s">
        <v>276</v>
      </c>
      <c r="L514" s="13" t="s">
        <v>4266</v>
      </c>
      <c r="M514" s="31">
        <v>78758</v>
      </c>
      <c r="N514" s="40">
        <v>342</v>
      </c>
      <c r="O514" s="51">
        <v>20.129</v>
      </c>
      <c r="P514" s="30">
        <v>34107</v>
      </c>
      <c r="Q514" s="30">
        <v>34178</v>
      </c>
      <c r="R514" s="30"/>
      <c r="S514" s="31" t="s">
        <v>49</v>
      </c>
      <c r="T514" s="31" t="s">
        <v>50</v>
      </c>
      <c r="U514" s="31" t="s">
        <v>3302</v>
      </c>
      <c r="W514" s="31" t="s">
        <v>3508</v>
      </c>
      <c r="AD514" s="39"/>
      <c r="AE514" s="7"/>
      <c r="AF514" s="7"/>
      <c r="AG514" s="35"/>
      <c r="AH514" s="7"/>
      <c r="AI514" s="5"/>
      <c r="AJ514" s="9"/>
      <c r="AK514" s="9"/>
      <c r="AL514" s="5"/>
      <c r="AM514" s="32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</row>
    <row r="515" spans="2:148" ht="15.75">
      <c r="B515" s="58"/>
      <c r="C515" s="31"/>
      <c r="D515" s="58"/>
      <c r="G515" s="13" t="s">
        <v>277</v>
      </c>
      <c r="H515" s="13" t="s">
        <v>4281</v>
      </c>
      <c r="I515" s="13" t="s">
        <v>4282</v>
      </c>
      <c r="L515" s="13" t="s">
        <v>4267</v>
      </c>
      <c r="M515" s="7">
        <v>78727</v>
      </c>
      <c r="N515" s="40">
        <v>442</v>
      </c>
      <c r="O515" s="51">
        <v>22.5</v>
      </c>
      <c r="P515" s="30">
        <v>34312</v>
      </c>
      <c r="Q515" s="30">
        <v>34703</v>
      </c>
      <c r="R515" s="30"/>
      <c r="S515" s="31" t="s">
        <v>49</v>
      </c>
      <c r="T515" s="31" t="s">
        <v>50</v>
      </c>
      <c r="U515" s="31" t="s">
        <v>3302</v>
      </c>
      <c r="W515" s="31" t="s">
        <v>3510</v>
      </c>
      <c r="AD515" s="39"/>
      <c r="AE515" s="7"/>
      <c r="AF515" s="7"/>
      <c r="AG515" s="35"/>
      <c r="AH515" s="7"/>
      <c r="AI515" s="5"/>
      <c r="AJ515" s="9"/>
      <c r="AK515" s="9"/>
      <c r="AL515" s="5"/>
      <c r="AM515" s="32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</row>
    <row r="516" spans="2:148" ht="15.75">
      <c r="B516" s="58"/>
      <c r="C516" s="31"/>
      <c r="D516" s="58"/>
      <c r="E516" s="58">
        <v>304307</v>
      </c>
      <c r="G516" s="54" t="s">
        <v>4093</v>
      </c>
      <c r="H516" s="54" t="s">
        <v>3449</v>
      </c>
      <c r="I516" s="32" t="s">
        <v>3460</v>
      </c>
      <c r="J516" s="31">
        <v>550227</v>
      </c>
      <c r="L516" s="54" t="s">
        <v>4094</v>
      </c>
      <c r="M516" s="31">
        <v>78705</v>
      </c>
      <c r="N516" s="91">
        <v>364</v>
      </c>
      <c r="O516" s="98">
        <v>4.7668</v>
      </c>
      <c r="P516" s="57">
        <v>38981</v>
      </c>
      <c r="Q516" s="57">
        <v>39078</v>
      </c>
      <c r="R516" s="57" t="s">
        <v>2012</v>
      </c>
      <c r="S516" s="92" t="s">
        <v>3323</v>
      </c>
      <c r="T516" s="92" t="s">
        <v>3324</v>
      </c>
      <c r="U516" s="31" t="s">
        <v>3302</v>
      </c>
      <c r="W516" s="31" t="s">
        <v>769</v>
      </c>
      <c r="AD516" s="39"/>
      <c r="AE516" s="7"/>
      <c r="AF516" s="7"/>
      <c r="AG516" s="35"/>
      <c r="AH516" s="7"/>
      <c r="AI516" s="5"/>
      <c r="AJ516" s="9"/>
      <c r="AK516" s="9"/>
      <c r="AL516" s="5"/>
      <c r="AM516" s="32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</row>
    <row r="517" spans="2:148" ht="15.75">
      <c r="B517" s="58"/>
      <c r="C517" s="31"/>
      <c r="D517" s="58"/>
      <c r="E517" s="32">
        <v>122354</v>
      </c>
      <c r="G517" s="13" t="s">
        <v>2977</v>
      </c>
      <c r="H517" s="13" t="s">
        <v>2978</v>
      </c>
      <c r="I517" s="13" t="s">
        <v>2979</v>
      </c>
      <c r="L517" s="13" t="s">
        <v>4268</v>
      </c>
      <c r="M517" s="31">
        <v>78726</v>
      </c>
      <c r="N517" s="40">
        <v>309</v>
      </c>
      <c r="O517" s="51">
        <v>14.34</v>
      </c>
      <c r="P517" s="30">
        <v>36565</v>
      </c>
      <c r="Q517" s="30">
        <v>36706</v>
      </c>
      <c r="R517" s="30"/>
      <c r="S517" s="31" t="s">
        <v>49</v>
      </c>
      <c r="T517" s="31" t="s">
        <v>50</v>
      </c>
      <c r="U517" s="31" t="s">
        <v>3302</v>
      </c>
      <c r="W517" s="31" t="s">
        <v>2966</v>
      </c>
      <c r="AD517" s="39"/>
      <c r="AE517" s="7"/>
      <c r="AF517" s="7"/>
      <c r="AG517" s="35"/>
      <c r="AH517" s="7"/>
      <c r="AI517" s="5"/>
      <c r="AJ517" s="9"/>
      <c r="AK517" s="9"/>
      <c r="AL517" s="5"/>
      <c r="AM517" s="32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</row>
    <row r="518" spans="2:148" ht="15.75">
      <c r="B518" s="58"/>
      <c r="C518" s="31"/>
      <c r="D518" s="58"/>
      <c r="E518" s="58">
        <v>229364</v>
      </c>
      <c r="G518" s="55" t="s">
        <v>3383</v>
      </c>
      <c r="H518" s="55" t="s">
        <v>3384</v>
      </c>
      <c r="I518" s="13" t="s">
        <v>2985</v>
      </c>
      <c r="L518" s="13" t="s">
        <v>4269</v>
      </c>
      <c r="M518" s="31">
        <v>78729</v>
      </c>
      <c r="N518" s="40">
        <v>300</v>
      </c>
      <c r="O518" s="51">
        <v>44.3</v>
      </c>
      <c r="P518" s="30">
        <v>36581</v>
      </c>
      <c r="Q518" s="30">
        <v>38036</v>
      </c>
      <c r="R518" s="30" t="s">
        <v>745</v>
      </c>
      <c r="S518" s="31" t="s">
        <v>3261</v>
      </c>
      <c r="T518" s="31" t="s">
        <v>50</v>
      </c>
      <c r="U518" s="31" t="s">
        <v>3302</v>
      </c>
      <c r="W518" s="31" t="s">
        <v>2966</v>
      </c>
      <c r="AD518" s="39"/>
      <c r="AE518" s="7"/>
      <c r="AF518" s="7"/>
      <c r="AG518" s="35"/>
      <c r="AH518" s="7"/>
      <c r="AI518" s="5"/>
      <c r="AJ518" s="9"/>
      <c r="AK518" s="9"/>
      <c r="AL518" s="5"/>
      <c r="AM518" s="32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</row>
    <row r="519" spans="2:148" ht="15.75">
      <c r="B519" s="58"/>
      <c r="C519" s="31"/>
      <c r="D519" s="58"/>
      <c r="E519" s="32">
        <v>122120</v>
      </c>
      <c r="G519" s="13" t="s">
        <v>2984</v>
      </c>
      <c r="H519" s="13" t="s">
        <v>3152</v>
      </c>
      <c r="I519" s="13" t="s">
        <v>2985</v>
      </c>
      <c r="L519" s="13" t="s">
        <v>4269</v>
      </c>
      <c r="M519" s="31">
        <v>78729</v>
      </c>
      <c r="N519" s="40">
        <v>415</v>
      </c>
      <c r="O519" s="51">
        <v>44.3</v>
      </c>
      <c r="P519" s="30">
        <v>36581</v>
      </c>
      <c r="Q519" s="30">
        <v>36817</v>
      </c>
      <c r="R519" s="30"/>
      <c r="S519" s="31" t="s">
        <v>3261</v>
      </c>
      <c r="T519" s="31" t="s">
        <v>50</v>
      </c>
      <c r="U519" s="31" t="s">
        <v>3302</v>
      </c>
      <c r="W519" s="31" t="s">
        <v>2966</v>
      </c>
      <c r="AD519" s="39"/>
      <c r="AE519" s="7"/>
      <c r="AF519" s="7"/>
      <c r="AG519" s="35"/>
      <c r="AH519" s="7"/>
      <c r="AI519" s="5"/>
      <c r="AJ519" s="9"/>
      <c r="AK519" s="9"/>
      <c r="AL519" s="5"/>
      <c r="AM519" s="32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</row>
    <row r="520" spans="2:148" ht="15.75">
      <c r="B520" s="58"/>
      <c r="C520" s="31"/>
      <c r="D520" s="58"/>
      <c r="E520" s="32">
        <v>204167</v>
      </c>
      <c r="G520" s="13" t="s">
        <v>4253</v>
      </c>
      <c r="H520" s="13" t="s">
        <v>3771</v>
      </c>
      <c r="I520" s="13" t="s">
        <v>4277</v>
      </c>
      <c r="L520" s="13" t="s">
        <v>3537</v>
      </c>
      <c r="M520" s="31">
        <v>78741</v>
      </c>
      <c r="N520" s="31">
        <v>216</v>
      </c>
      <c r="O520" s="51">
        <v>14.6</v>
      </c>
      <c r="P520" s="30">
        <v>37391</v>
      </c>
      <c r="Q520" s="30">
        <v>37519</v>
      </c>
      <c r="R520" s="31" t="s">
        <v>4325</v>
      </c>
      <c r="S520" s="31" t="s">
        <v>49</v>
      </c>
      <c r="T520" s="31" t="s">
        <v>50</v>
      </c>
      <c r="U520" s="31" t="s">
        <v>3302</v>
      </c>
      <c r="W520" s="31" t="s">
        <v>2301</v>
      </c>
      <c r="AD520" s="39"/>
      <c r="AE520" s="7"/>
      <c r="AF520" s="7"/>
      <c r="AG520" s="35"/>
      <c r="AH520" s="7"/>
      <c r="AI520" s="5"/>
      <c r="AJ520" s="9"/>
      <c r="AK520" s="9"/>
      <c r="AL520" s="5"/>
      <c r="AM520" s="32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</row>
    <row r="521" spans="2:148" ht="15.75">
      <c r="B521" s="58"/>
      <c r="C521" s="31"/>
      <c r="D521" s="58"/>
      <c r="G521" s="13" t="s">
        <v>4285</v>
      </c>
      <c r="H521" s="13" t="s">
        <v>4286</v>
      </c>
      <c r="I521" s="13" t="s">
        <v>4287</v>
      </c>
      <c r="L521" s="13" t="s">
        <v>4270</v>
      </c>
      <c r="M521" s="31">
        <v>78741</v>
      </c>
      <c r="N521" s="40">
        <v>252</v>
      </c>
      <c r="O521" s="51">
        <v>15.28</v>
      </c>
      <c r="P521" s="30">
        <v>34795</v>
      </c>
      <c r="Q521" s="30">
        <v>34962</v>
      </c>
      <c r="R521" s="30"/>
      <c r="S521" s="31" t="s">
        <v>49</v>
      </c>
      <c r="T521" s="31" t="s">
        <v>50</v>
      </c>
      <c r="U521" s="31" t="s">
        <v>3302</v>
      </c>
      <c r="W521" s="31" t="s">
        <v>3516</v>
      </c>
      <c r="AD521" s="39"/>
      <c r="AE521" s="7"/>
      <c r="AF521" s="7"/>
      <c r="AG521" s="35"/>
      <c r="AH521" s="7"/>
      <c r="AI521" s="5"/>
      <c r="AJ521" s="9"/>
      <c r="AK521" s="9"/>
      <c r="AL521" s="5"/>
      <c r="AM521" s="32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</row>
    <row r="522" spans="2:148" ht="15.75">
      <c r="B522" s="58"/>
      <c r="C522" s="31"/>
      <c r="D522" s="58"/>
      <c r="G522" s="13" t="s">
        <v>4288</v>
      </c>
      <c r="H522" s="13" t="s">
        <v>4289</v>
      </c>
      <c r="I522" s="13" t="s">
        <v>4290</v>
      </c>
      <c r="L522" s="13" t="s">
        <v>4271</v>
      </c>
      <c r="M522" s="31">
        <v>78741</v>
      </c>
      <c r="N522" s="40">
        <v>270</v>
      </c>
      <c r="O522" s="51">
        <v>18.1</v>
      </c>
      <c r="P522" s="30">
        <v>35178</v>
      </c>
      <c r="Q522" s="30">
        <v>35291</v>
      </c>
      <c r="R522" s="30"/>
      <c r="S522" s="31" t="s">
        <v>49</v>
      </c>
      <c r="T522" s="31" t="s">
        <v>50</v>
      </c>
      <c r="U522" s="31" t="s">
        <v>3302</v>
      </c>
      <c r="W522" s="31" t="s">
        <v>3520</v>
      </c>
      <c r="AD522" s="39"/>
      <c r="AE522" s="7"/>
      <c r="AF522" s="7"/>
      <c r="AG522" s="35"/>
      <c r="AH522" s="7"/>
      <c r="AI522" s="5"/>
      <c r="AJ522" s="9"/>
      <c r="AK522" s="9"/>
      <c r="AL522" s="5"/>
      <c r="AM522" s="32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</row>
    <row r="523" spans="2:148" ht="15.75">
      <c r="B523" s="58"/>
      <c r="C523" s="31"/>
      <c r="D523" s="58"/>
      <c r="G523" s="13" t="s">
        <v>4293</v>
      </c>
      <c r="H523" s="13" t="s">
        <v>4294</v>
      </c>
      <c r="I523" s="13" t="s">
        <v>4295</v>
      </c>
      <c r="L523" s="13" t="s">
        <v>4272</v>
      </c>
      <c r="M523" s="31">
        <v>78704</v>
      </c>
      <c r="N523" s="40">
        <v>295</v>
      </c>
      <c r="O523" s="51">
        <v>9.36</v>
      </c>
      <c r="P523" s="30" t="s">
        <v>4296</v>
      </c>
      <c r="Q523" s="30">
        <v>34933</v>
      </c>
      <c r="R523" s="30"/>
      <c r="S523" s="31" t="s">
        <v>49</v>
      </c>
      <c r="T523" s="31" t="s">
        <v>50</v>
      </c>
      <c r="U523" s="31" t="s">
        <v>3302</v>
      </c>
      <c r="W523" s="31" t="s">
        <v>3515</v>
      </c>
      <c r="AD523" s="39"/>
      <c r="AE523" s="7"/>
      <c r="AF523" s="7"/>
      <c r="AG523" s="35"/>
      <c r="AH523" s="7"/>
      <c r="AI523" s="5"/>
      <c r="AJ523" s="9"/>
      <c r="AK523" s="9"/>
      <c r="AL523" s="5"/>
      <c r="AM523" s="32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</row>
    <row r="524" spans="2:148" ht="15.75">
      <c r="B524" s="58"/>
      <c r="C524" s="31"/>
      <c r="D524" s="58"/>
      <c r="G524" s="13" t="s">
        <v>3480</v>
      </c>
      <c r="H524" s="13" t="s">
        <v>2501</v>
      </c>
      <c r="I524" s="13" t="s">
        <v>2503</v>
      </c>
      <c r="L524" s="13" t="s">
        <v>4273</v>
      </c>
      <c r="M524" s="31">
        <v>78727</v>
      </c>
      <c r="N524" s="40">
        <v>220</v>
      </c>
      <c r="O524" s="51">
        <v>10.9</v>
      </c>
      <c r="P524" s="30">
        <v>35173</v>
      </c>
      <c r="Q524" s="30">
        <v>35536</v>
      </c>
      <c r="R524" s="30"/>
      <c r="S524" s="31" t="s">
        <v>49</v>
      </c>
      <c r="T524" s="31" t="s">
        <v>50</v>
      </c>
      <c r="U524" s="31" t="s">
        <v>3302</v>
      </c>
      <c r="W524" s="31" t="s">
        <v>3520</v>
      </c>
      <c r="AD524" s="39"/>
      <c r="AE524" s="7"/>
      <c r="AF524" s="7"/>
      <c r="AG524" s="35"/>
      <c r="AH524" s="7"/>
      <c r="AI524" s="5"/>
      <c r="AJ524" s="9"/>
      <c r="AK524" s="9"/>
      <c r="AL524" s="5"/>
      <c r="AM524" s="32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</row>
    <row r="525" spans="2:148" ht="15.75">
      <c r="B525" s="58"/>
      <c r="C525" s="31"/>
      <c r="D525" s="58"/>
      <c r="G525" s="13" t="s">
        <v>3481</v>
      </c>
      <c r="H525" s="13" t="s">
        <v>2502</v>
      </c>
      <c r="I525" s="13" t="s">
        <v>2486</v>
      </c>
      <c r="L525" s="13" t="s">
        <v>4274</v>
      </c>
      <c r="M525" s="31">
        <v>78727</v>
      </c>
      <c r="N525" s="40">
        <v>272</v>
      </c>
      <c r="O525" s="51">
        <v>15.4</v>
      </c>
      <c r="P525" s="30">
        <v>35173</v>
      </c>
      <c r="Q525" s="30">
        <v>35536</v>
      </c>
      <c r="R525" s="30"/>
      <c r="S525" s="31" t="s">
        <v>49</v>
      </c>
      <c r="T525" s="31" t="s">
        <v>50</v>
      </c>
      <c r="U525" s="31" t="s">
        <v>3302</v>
      </c>
      <c r="W525" s="31" t="s">
        <v>3520</v>
      </c>
      <c r="AD525" s="39"/>
      <c r="AE525" s="7"/>
      <c r="AF525" s="7"/>
      <c r="AG525" s="35"/>
      <c r="AH525" s="7"/>
      <c r="AI525" s="5"/>
      <c r="AJ525" s="9"/>
      <c r="AK525" s="9"/>
      <c r="AL525" s="5"/>
      <c r="AM525" s="32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</row>
    <row r="526" spans="2:148" ht="15.75">
      <c r="B526" s="58"/>
      <c r="C526" s="31"/>
      <c r="D526" s="58"/>
      <c r="E526" s="168">
        <v>253748</v>
      </c>
      <c r="F526" s="156"/>
      <c r="G526" s="169" t="s">
        <v>3289</v>
      </c>
      <c r="H526" s="169" t="s">
        <v>2151</v>
      </c>
      <c r="I526" s="169" t="s">
        <v>3575</v>
      </c>
      <c r="J526" s="170">
        <v>842834</v>
      </c>
      <c r="K526" s="170"/>
      <c r="L526" s="153" t="s">
        <v>2077</v>
      </c>
      <c r="M526" s="156">
        <v>78756</v>
      </c>
      <c r="N526" s="178">
        <v>12</v>
      </c>
      <c r="O526" s="175">
        <v>0.335</v>
      </c>
      <c r="P526" s="172">
        <v>38608</v>
      </c>
      <c r="Q526" s="172">
        <v>38827</v>
      </c>
      <c r="R526" s="156" t="s">
        <v>4073</v>
      </c>
      <c r="S526" s="156" t="s">
        <v>566</v>
      </c>
      <c r="T526" s="156" t="s">
        <v>1322</v>
      </c>
      <c r="U526" s="156" t="s">
        <v>3302</v>
      </c>
      <c r="V526" s="156"/>
      <c r="W526" s="156" t="s">
        <v>730</v>
      </c>
      <c r="AD526" s="39"/>
      <c r="AE526" s="7"/>
      <c r="AF526" s="7"/>
      <c r="AG526" s="35"/>
      <c r="AH526" s="7"/>
      <c r="AI526" s="5"/>
      <c r="AJ526" s="9"/>
      <c r="AK526" s="9"/>
      <c r="AL526" s="5"/>
      <c r="AM526" s="32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</row>
    <row r="527" spans="2:148" ht="15.75">
      <c r="B527" s="58"/>
      <c r="C527" s="31"/>
      <c r="D527" s="58"/>
      <c r="E527" s="58">
        <v>306608</v>
      </c>
      <c r="G527" s="58" t="s">
        <v>1425</v>
      </c>
      <c r="H527" s="58" t="s">
        <v>1283</v>
      </c>
      <c r="I527" s="58" t="s">
        <v>1426</v>
      </c>
      <c r="J527" s="91">
        <v>842834</v>
      </c>
      <c r="K527" s="91"/>
      <c r="L527" s="58" t="s">
        <v>1426</v>
      </c>
      <c r="M527" s="91">
        <v>78756</v>
      </c>
      <c r="N527" s="91">
        <v>5</v>
      </c>
      <c r="O527" s="98">
        <v>0.335</v>
      </c>
      <c r="P527" s="112">
        <v>39013</v>
      </c>
      <c r="Q527" s="112">
        <v>39503</v>
      </c>
      <c r="R527" s="91" t="s">
        <v>4073</v>
      </c>
      <c r="S527" s="91" t="s">
        <v>1284</v>
      </c>
      <c r="T527" s="91" t="s">
        <v>1285</v>
      </c>
      <c r="U527" s="92" t="s">
        <v>906</v>
      </c>
      <c r="V527" s="92"/>
      <c r="W527" s="31" t="s">
        <v>4322</v>
      </c>
      <c r="AD527" s="39"/>
      <c r="AE527" s="7"/>
      <c r="AF527" s="7"/>
      <c r="AG527" s="35"/>
      <c r="AH527" s="7"/>
      <c r="AI527" s="5"/>
      <c r="AJ527" s="9"/>
      <c r="AK527" s="9"/>
      <c r="AL527" s="5"/>
      <c r="AM527" s="32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</row>
    <row r="528" spans="2:148" ht="15.75">
      <c r="B528" s="58"/>
      <c r="C528" s="31"/>
      <c r="D528" s="58"/>
      <c r="E528" s="32">
        <v>11827</v>
      </c>
      <c r="G528" s="13" t="s">
        <v>662</v>
      </c>
      <c r="H528" s="13" t="s">
        <v>2816</v>
      </c>
      <c r="I528" s="13" t="s">
        <v>1726</v>
      </c>
      <c r="L528" s="13" t="s">
        <v>4275</v>
      </c>
      <c r="M528" s="31">
        <v>78705</v>
      </c>
      <c r="N528" s="40">
        <v>8</v>
      </c>
      <c r="O528" s="51">
        <v>0.31</v>
      </c>
      <c r="P528" s="30">
        <v>36385</v>
      </c>
      <c r="Q528" s="30">
        <v>36725</v>
      </c>
      <c r="R528" s="30"/>
      <c r="S528" s="31" t="s">
        <v>663</v>
      </c>
      <c r="T528" s="31" t="s">
        <v>664</v>
      </c>
      <c r="U528" s="31" t="s">
        <v>3302</v>
      </c>
      <c r="W528" s="31" t="s">
        <v>1365</v>
      </c>
      <c r="AD528" s="39"/>
      <c r="AE528" s="7"/>
      <c r="AF528" s="7"/>
      <c r="AG528" s="35"/>
      <c r="AH528" s="7"/>
      <c r="AI528" s="5"/>
      <c r="AJ528" s="9"/>
      <c r="AK528" s="9"/>
      <c r="AL528" s="5"/>
      <c r="AM528" s="32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</row>
    <row r="529" spans="2:148" ht="15.75">
      <c r="B529" s="58"/>
      <c r="C529" s="31"/>
      <c r="D529" s="58"/>
      <c r="E529" s="32">
        <v>148101</v>
      </c>
      <c r="G529" s="13" t="s">
        <v>431</v>
      </c>
      <c r="H529" s="13" t="s">
        <v>4276</v>
      </c>
      <c r="I529" s="13" t="s">
        <v>825</v>
      </c>
      <c r="L529" s="13" t="s">
        <v>3537</v>
      </c>
      <c r="M529" s="31">
        <v>78741</v>
      </c>
      <c r="N529" s="40">
        <v>310</v>
      </c>
      <c r="O529" s="51">
        <v>22.7</v>
      </c>
      <c r="P529" s="30">
        <v>36664</v>
      </c>
      <c r="Q529" s="30">
        <v>36777</v>
      </c>
      <c r="R529" s="30"/>
      <c r="S529" s="31" t="s">
        <v>49</v>
      </c>
      <c r="T529" s="31" t="s">
        <v>432</v>
      </c>
      <c r="U529" s="31" t="s">
        <v>3302</v>
      </c>
      <c r="W529" s="31" t="s">
        <v>4231</v>
      </c>
      <c r="AD529" s="39"/>
      <c r="AE529" s="7"/>
      <c r="AF529" s="7"/>
      <c r="AG529" s="35"/>
      <c r="AH529" s="7"/>
      <c r="AI529" s="5"/>
      <c r="AJ529" s="9"/>
      <c r="AK529" s="9"/>
      <c r="AL529" s="5"/>
      <c r="AM529" s="32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</row>
    <row r="530" spans="2:148" ht="15.75">
      <c r="B530" s="58"/>
      <c r="C530" s="31"/>
      <c r="D530" s="58"/>
      <c r="E530" s="56" t="s">
        <v>3719</v>
      </c>
      <c r="G530" s="54" t="s">
        <v>3226</v>
      </c>
      <c r="H530" s="54" t="s">
        <v>1596</v>
      </c>
      <c r="I530" s="54" t="s">
        <v>1597</v>
      </c>
      <c r="J530" s="91">
        <v>3299173</v>
      </c>
      <c r="K530" s="91"/>
      <c r="L530" s="54" t="s">
        <v>1597</v>
      </c>
      <c r="M530" s="91">
        <v>78724</v>
      </c>
      <c r="N530" s="91">
        <v>34</v>
      </c>
      <c r="O530" s="98">
        <v>7.28</v>
      </c>
      <c r="P530" s="57">
        <v>39184</v>
      </c>
      <c r="Q530" s="57">
        <v>39540</v>
      </c>
      <c r="R530" s="92" t="s">
        <v>2012</v>
      </c>
      <c r="S530" s="92" t="s">
        <v>1739</v>
      </c>
      <c r="T530" s="31" t="s">
        <v>1740</v>
      </c>
      <c r="U530" s="92" t="s">
        <v>906</v>
      </c>
      <c r="V530" s="92"/>
      <c r="W530" s="92" t="s">
        <v>2258</v>
      </c>
      <c r="AD530" s="39"/>
      <c r="AE530" s="7"/>
      <c r="AF530" s="7"/>
      <c r="AG530" s="35"/>
      <c r="AH530" s="7"/>
      <c r="AI530" s="5"/>
      <c r="AJ530" s="9"/>
      <c r="AK530" s="9"/>
      <c r="AL530" s="5"/>
      <c r="AM530" s="32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</row>
    <row r="531" spans="2:148" ht="15.75">
      <c r="B531" s="58"/>
      <c r="C531" s="31"/>
      <c r="D531" s="58"/>
      <c r="E531" s="58">
        <v>299905</v>
      </c>
      <c r="G531" s="54" t="s">
        <v>3443</v>
      </c>
      <c r="H531" s="54" t="s">
        <v>3450</v>
      </c>
      <c r="I531" s="32" t="s">
        <v>3461</v>
      </c>
      <c r="L531" s="54" t="s">
        <v>3444</v>
      </c>
      <c r="M531" s="31">
        <v>78705</v>
      </c>
      <c r="N531" s="91">
        <v>30</v>
      </c>
      <c r="O531" s="98">
        <v>0.247</v>
      </c>
      <c r="P531" s="57">
        <v>38915</v>
      </c>
      <c r="Q531" s="13"/>
      <c r="R531" s="57" t="s">
        <v>1028</v>
      </c>
      <c r="S531" s="92" t="s">
        <v>3325</v>
      </c>
      <c r="T531" s="92" t="s">
        <v>3326</v>
      </c>
      <c r="U531" s="92" t="s">
        <v>554</v>
      </c>
      <c r="V531" s="92"/>
      <c r="W531" s="31" t="s">
        <v>769</v>
      </c>
      <c r="AD531" s="39"/>
      <c r="AE531" s="7"/>
      <c r="AF531" s="7"/>
      <c r="AG531" s="35"/>
      <c r="AH531" s="7"/>
      <c r="AI531" s="5"/>
      <c r="AJ531" s="9"/>
      <c r="AK531" s="9"/>
      <c r="AL531" s="5"/>
      <c r="AM531" s="32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</row>
    <row r="532" spans="2:148" ht="15.75">
      <c r="B532" s="58"/>
      <c r="C532" s="31"/>
      <c r="D532" s="58"/>
      <c r="E532" s="253">
        <v>11691376</v>
      </c>
      <c r="F532" s="215"/>
      <c r="G532" s="254" t="s">
        <v>6106</v>
      </c>
      <c r="H532" s="254" t="s">
        <v>6107</v>
      </c>
      <c r="I532" s="254" t="s">
        <v>6108</v>
      </c>
      <c r="J532" s="254">
        <v>849812</v>
      </c>
      <c r="K532" s="215"/>
      <c r="L532" s="215"/>
      <c r="M532" s="255" t="s">
        <v>536</v>
      </c>
      <c r="N532" s="220">
        <v>7</v>
      </c>
      <c r="O532" s="255" t="s">
        <v>6109</v>
      </c>
      <c r="P532" s="256">
        <v>42814</v>
      </c>
      <c r="Q532" s="215"/>
      <c r="R532" s="220" t="s">
        <v>1871</v>
      </c>
      <c r="S532" s="255" t="s">
        <v>6110</v>
      </c>
      <c r="T532" s="255" t="s">
        <v>6111</v>
      </c>
      <c r="U532" s="255" t="s">
        <v>907</v>
      </c>
      <c r="W532" s="156" t="s">
        <v>6159</v>
      </c>
      <c r="AD532" s="39"/>
      <c r="AE532" s="7"/>
      <c r="AF532" s="7"/>
      <c r="AG532" s="35"/>
      <c r="AH532" s="7"/>
      <c r="AI532" s="5"/>
      <c r="AJ532" s="9"/>
      <c r="AK532" s="9"/>
      <c r="AL532" s="5"/>
      <c r="AM532" s="32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</row>
    <row r="533" spans="2:148" ht="15.75">
      <c r="B533" s="58"/>
      <c r="C533" s="31"/>
      <c r="D533" s="58"/>
      <c r="E533" s="32">
        <v>219714</v>
      </c>
      <c r="G533" s="13" t="s">
        <v>4311</v>
      </c>
      <c r="H533" s="13" t="s">
        <v>4310</v>
      </c>
      <c r="I533" s="47" t="s">
        <v>4312</v>
      </c>
      <c r="J533" s="46"/>
      <c r="K533" s="46"/>
      <c r="L533" s="13" t="s">
        <v>4313</v>
      </c>
      <c r="M533" s="31">
        <v>78704</v>
      </c>
      <c r="N533" s="40">
        <v>14</v>
      </c>
      <c r="O533" s="51">
        <v>0.99</v>
      </c>
      <c r="P533" s="30">
        <v>37781</v>
      </c>
      <c r="Q533" s="30">
        <v>37966</v>
      </c>
      <c r="R533" s="30" t="s">
        <v>596</v>
      </c>
      <c r="S533" s="31" t="s">
        <v>4315</v>
      </c>
      <c r="T533" s="31" t="s">
        <v>4314</v>
      </c>
      <c r="U533" s="31" t="s">
        <v>3302</v>
      </c>
      <c r="W533" s="31" t="s">
        <v>470</v>
      </c>
      <c r="AD533" s="39"/>
      <c r="AE533" s="7"/>
      <c r="AF533" s="7"/>
      <c r="AG533" s="35"/>
      <c r="AH533" s="7"/>
      <c r="AI533" s="5"/>
      <c r="AJ533" s="9"/>
      <c r="AK533" s="9"/>
      <c r="AL533" s="5"/>
      <c r="AM533" s="32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</row>
    <row r="534" spans="2:148" ht="15.75">
      <c r="B534" s="58"/>
      <c r="C534" s="31"/>
      <c r="D534" s="58"/>
      <c r="E534" s="32">
        <v>218751</v>
      </c>
      <c r="G534" s="13" t="s">
        <v>3743</v>
      </c>
      <c r="H534" s="13" t="s">
        <v>3744</v>
      </c>
      <c r="I534" s="47" t="s">
        <v>3745</v>
      </c>
      <c r="J534" s="46"/>
      <c r="K534" s="46"/>
      <c r="L534" s="13" t="s">
        <v>3746</v>
      </c>
      <c r="M534" s="31">
        <v>78704</v>
      </c>
      <c r="N534" s="40">
        <v>47</v>
      </c>
      <c r="O534" s="51">
        <v>2.08</v>
      </c>
      <c r="P534" s="30">
        <v>37755</v>
      </c>
      <c r="Q534" s="30">
        <v>38012</v>
      </c>
      <c r="R534" s="30" t="s">
        <v>4325</v>
      </c>
      <c r="S534" s="31" t="s">
        <v>3747</v>
      </c>
      <c r="T534" s="31" t="s">
        <v>3748</v>
      </c>
      <c r="U534" s="31" t="s">
        <v>3302</v>
      </c>
      <c r="W534" s="31" t="s">
        <v>470</v>
      </c>
      <c r="AD534" s="39"/>
      <c r="AE534" s="7"/>
      <c r="AF534" s="7"/>
      <c r="AG534" s="35"/>
      <c r="AH534" s="7"/>
      <c r="AI534" s="5"/>
      <c r="AJ534" s="9"/>
      <c r="AK534" s="9"/>
      <c r="AL534" s="5"/>
      <c r="AM534" s="32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</row>
    <row r="535" spans="2:148" ht="15.75">
      <c r="B535" s="58"/>
      <c r="C535" s="31"/>
      <c r="D535" s="58"/>
      <c r="E535" s="124">
        <v>11268578</v>
      </c>
      <c r="F535" s="13"/>
      <c r="G535" s="125" t="s">
        <v>5219</v>
      </c>
      <c r="H535" s="125" t="s">
        <v>5217</v>
      </c>
      <c r="I535" s="125" t="s">
        <v>5218</v>
      </c>
      <c r="J535" s="126">
        <v>425984</v>
      </c>
      <c r="K535" s="13"/>
      <c r="M535" s="126" t="s">
        <v>3642</v>
      </c>
      <c r="N535" s="31">
        <v>30</v>
      </c>
      <c r="O535" s="129">
        <v>2.5</v>
      </c>
      <c r="P535" s="127">
        <v>41996</v>
      </c>
      <c r="Q535" s="127">
        <v>42418</v>
      </c>
      <c r="R535" s="126" t="s">
        <v>5238</v>
      </c>
      <c r="S535" s="126" t="s">
        <v>5148</v>
      </c>
      <c r="T535" s="126" t="s">
        <v>1970</v>
      </c>
      <c r="U535" s="92" t="s">
        <v>906</v>
      </c>
      <c r="V535" s="92"/>
      <c r="W535" s="31" t="s">
        <v>5261</v>
      </c>
      <c r="AD535" s="39"/>
      <c r="AE535" s="7"/>
      <c r="AF535" s="7"/>
      <c r="AG535" s="35"/>
      <c r="AH535" s="7"/>
      <c r="AI535" s="5"/>
      <c r="AJ535" s="9"/>
      <c r="AK535" s="9"/>
      <c r="AL535" s="5"/>
      <c r="AM535" s="32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</row>
    <row r="536" spans="2:148" ht="15.75">
      <c r="B536" s="58"/>
      <c r="C536" s="31"/>
      <c r="D536" s="58"/>
      <c r="E536" s="124" t="s">
        <v>5345</v>
      </c>
      <c r="F536" s="13"/>
      <c r="G536" s="54" t="s">
        <v>5300</v>
      </c>
      <c r="H536" s="13" t="s">
        <v>4369</v>
      </c>
      <c r="I536" s="13" t="s">
        <v>4370</v>
      </c>
      <c r="J536" s="31">
        <v>3348465</v>
      </c>
      <c r="K536" s="13"/>
      <c r="M536" s="31">
        <v>78702</v>
      </c>
      <c r="N536" s="31">
        <v>60</v>
      </c>
      <c r="O536" s="51">
        <v>7.7</v>
      </c>
      <c r="P536" s="57">
        <v>40178</v>
      </c>
      <c r="Q536" s="127">
        <v>40555</v>
      </c>
      <c r="R536" s="31" t="s">
        <v>2012</v>
      </c>
      <c r="S536" s="31" t="s">
        <v>4371</v>
      </c>
      <c r="T536" s="31" t="s">
        <v>4372</v>
      </c>
      <c r="U536" s="126" t="s">
        <v>906</v>
      </c>
      <c r="V536" s="126"/>
      <c r="W536" s="31" t="s">
        <v>3541</v>
      </c>
      <c r="AD536" s="39"/>
      <c r="AE536" s="7"/>
      <c r="AF536" s="7"/>
      <c r="AG536" s="35"/>
      <c r="AH536" s="7"/>
      <c r="AI536" s="5"/>
      <c r="AJ536" s="9"/>
      <c r="AK536" s="9"/>
      <c r="AL536" s="5"/>
      <c r="AM536" s="32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</row>
    <row r="537" spans="2:148" ht="15.75">
      <c r="B537" s="58"/>
      <c r="C537" s="31"/>
      <c r="D537" s="58"/>
      <c r="G537" s="13" t="s">
        <v>4299</v>
      </c>
      <c r="H537" s="13" t="s">
        <v>4300</v>
      </c>
      <c r="I537" s="13" t="s">
        <v>4302</v>
      </c>
      <c r="L537" s="13" t="s">
        <v>3538</v>
      </c>
      <c r="M537" s="31">
        <v>78759</v>
      </c>
      <c r="N537" s="40">
        <v>353</v>
      </c>
      <c r="O537" s="51">
        <v>28.91</v>
      </c>
      <c r="P537" s="30">
        <v>33956</v>
      </c>
      <c r="Q537" s="30">
        <v>34058</v>
      </c>
      <c r="R537" s="30"/>
      <c r="S537" s="31" t="s">
        <v>4303</v>
      </c>
      <c r="T537" s="31" t="s">
        <v>2880</v>
      </c>
      <c r="U537" s="31" t="s">
        <v>3302</v>
      </c>
      <c r="W537" s="31" t="s">
        <v>3303</v>
      </c>
      <c r="AD537" s="39"/>
      <c r="AE537" s="7"/>
      <c r="AF537" s="7"/>
      <c r="AG537" s="35"/>
      <c r="AH537" s="7"/>
      <c r="AI537" s="5"/>
      <c r="AJ537" s="9"/>
      <c r="AK537" s="9"/>
      <c r="AL537" s="5"/>
      <c r="AM537" s="32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</row>
    <row r="538" spans="2:148" ht="15.75">
      <c r="B538" s="58"/>
      <c r="C538" s="31"/>
      <c r="D538" s="58"/>
      <c r="E538" s="58">
        <v>274919</v>
      </c>
      <c r="G538" s="54" t="s">
        <v>639</v>
      </c>
      <c r="H538" s="54" t="s">
        <v>4223</v>
      </c>
      <c r="I538" s="54" t="s">
        <v>2103</v>
      </c>
      <c r="J538" s="91">
        <v>739082</v>
      </c>
      <c r="K538" s="91"/>
      <c r="L538" s="54" t="s">
        <v>640</v>
      </c>
      <c r="M538" s="31">
        <v>78745</v>
      </c>
      <c r="N538" s="40">
        <v>35</v>
      </c>
      <c r="O538" s="98">
        <v>3.2</v>
      </c>
      <c r="P538" s="57">
        <v>38561</v>
      </c>
      <c r="Q538" s="57">
        <v>38799</v>
      </c>
      <c r="R538" s="31" t="s">
        <v>1149</v>
      </c>
      <c r="S538" s="31" t="s">
        <v>262</v>
      </c>
      <c r="T538" s="31" t="s">
        <v>263</v>
      </c>
      <c r="U538" s="31" t="s">
        <v>3302</v>
      </c>
      <c r="W538" s="31" t="s">
        <v>730</v>
      </c>
      <c r="AD538" s="39"/>
      <c r="AE538" s="7"/>
      <c r="AF538" s="7"/>
      <c r="AG538" s="35"/>
      <c r="AH538" s="7"/>
      <c r="AI538" s="5"/>
      <c r="AJ538" s="9"/>
      <c r="AK538" s="9"/>
      <c r="AL538" s="5"/>
      <c r="AM538" s="32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</row>
    <row r="539" spans="2:148" ht="15.75">
      <c r="B539" s="58"/>
      <c r="C539" s="31"/>
      <c r="D539" s="58"/>
      <c r="E539" s="58">
        <v>310600</v>
      </c>
      <c r="G539" s="54" t="s">
        <v>693</v>
      </c>
      <c r="H539" s="54" t="s">
        <v>2265</v>
      </c>
      <c r="I539" s="54" t="s">
        <v>694</v>
      </c>
      <c r="J539" s="91">
        <v>443204</v>
      </c>
      <c r="K539" s="91"/>
      <c r="L539" s="54" t="s">
        <v>694</v>
      </c>
      <c r="M539" s="91">
        <v>78702</v>
      </c>
      <c r="N539" s="91">
        <v>22</v>
      </c>
      <c r="O539" s="98">
        <v>0.156</v>
      </c>
      <c r="P539" s="57">
        <v>39113</v>
      </c>
      <c r="Q539" s="57">
        <v>39308</v>
      </c>
      <c r="R539" s="92" t="s">
        <v>2012</v>
      </c>
      <c r="S539" s="55" t="s">
        <v>4378</v>
      </c>
      <c r="T539" s="31" t="s">
        <v>4379</v>
      </c>
      <c r="U539" s="31" t="s">
        <v>3302</v>
      </c>
      <c r="W539" s="92" t="s">
        <v>2259</v>
      </c>
      <c r="AD539" s="39"/>
      <c r="AE539" s="7"/>
      <c r="AF539" s="7"/>
      <c r="AG539" s="35"/>
      <c r="AH539" s="7"/>
      <c r="AI539" s="5"/>
      <c r="AJ539" s="9"/>
      <c r="AK539" s="9"/>
      <c r="AL539" s="5"/>
      <c r="AM539" s="32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</row>
    <row r="540" spans="2:148" ht="15.75">
      <c r="B540" s="58"/>
      <c r="C540" s="31"/>
      <c r="D540" s="58"/>
      <c r="E540" s="61">
        <v>173061</v>
      </c>
      <c r="G540" s="13" t="s">
        <v>1046</v>
      </c>
      <c r="H540" s="13" t="s">
        <v>2581</v>
      </c>
      <c r="I540" s="13" t="s">
        <v>1047</v>
      </c>
      <c r="L540" s="13" t="s">
        <v>1048</v>
      </c>
      <c r="M540" s="31">
        <v>78701</v>
      </c>
      <c r="N540" s="40">
        <v>19</v>
      </c>
      <c r="O540" s="51">
        <v>0.5</v>
      </c>
      <c r="P540" s="30">
        <v>37027</v>
      </c>
      <c r="Q540" s="30">
        <v>37095</v>
      </c>
      <c r="R540" s="30" t="s">
        <v>76</v>
      </c>
      <c r="S540" s="31" t="s">
        <v>1050</v>
      </c>
      <c r="T540" s="31" t="s">
        <v>1051</v>
      </c>
      <c r="U540" s="31" t="s">
        <v>2049</v>
      </c>
      <c r="W540" s="31" t="s">
        <v>1082</v>
      </c>
      <c r="AD540" s="39"/>
      <c r="AE540" s="7"/>
      <c r="AF540" s="7"/>
      <c r="AG540" s="35"/>
      <c r="AH540" s="7"/>
      <c r="AI540" s="5"/>
      <c r="AJ540" s="9"/>
      <c r="AK540" s="9"/>
      <c r="AL540" s="5"/>
      <c r="AM540" s="32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</row>
    <row r="541" spans="2:148" ht="15.75">
      <c r="B541" s="58"/>
      <c r="C541" s="31"/>
      <c r="D541" s="58"/>
      <c r="E541" s="58">
        <v>287252</v>
      </c>
      <c r="G541" s="54" t="s">
        <v>2497</v>
      </c>
      <c r="H541" s="55" t="s">
        <v>3100</v>
      </c>
      <c r="I541" s="54" t="s">
        <v>1448</v>
      </c>
      <c r="J541" s="91">
        <v>237698</v>
      </c>
      <c r="K541" s="91"/>
      <c r="L541" s="54" t="s">
        <v>1448</v>
      </c>
      <c r="M541" s="31">
        <v>78701</v>
      </c>
      <c r="N541" s="91">
        <v>23</v>
      </c>
      <c r="O541" s="98">
        <v>0.485</v>
      </c>
      <c r="P541" s="57">
        <v>38687</v>
      </c>
      <c r="Q541" s="57">
        <v>38882</v>
      </c>
      <c r="R541" s="31" t="s">
        <v>1252</v>
      </c>
      <c r="S541" s="31" t="s">
        <v>2582</v>
      </c>
      <c r="T541" s="31" t="s">
        <v>2583</v>
      </c>
      <c r="U541" s="31" t="s">
        <v>2049</v>
      </c>
      <c r="W541" s="31" t="s">
        <v>3598</v>
      </c>
      <c r="AD541" s="39"/>
      <c r="AE541" s="7"/>
      <c r="AF541" s="7"/>
      <c r="AG541" s="35"/>
      <c r="AH541" s="7"/>
      <c r="AI541" s="5"/>
      <c r="AJ541" s="9"/>
      <c r="AK541" s="9"/>
      <c r="AL541" s="5"/>
      <c r="AM541" s="32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</row>
    <row r="542" spans="2:148" ht="15.75">
      <c r="B542" s="58"/>
      <c r="C542" s="31"/>
      <c r="D542" s="58"/>
      <c r="E542" s="61">
        <v>217684</v>
      </c>
      <c r="G542" s="13" t="s">
        <v>2918</v>
      </c>
      <c r="H542" s="13" t="s">
        <v>2919</v>
      </c>
      <c r="I542" s="47" t="s">
        <v>2920</v>
      </c>
      <c r="J542" s="46">
        <v>597572</v>
      </c>
      <c r="K542" s="46"/>
      <c r="L542" s="13" t="s">
        <v>2921</v>
      </c>
      <c r="M542" s="31">
        <v>78705</v>
      </c>
      <c r="N542" s="40">
        <v>4</v>
      </c>
      <c r="O542" s="51">
        <v>0.165</v>
      </c>
      <c r="P542" s="30">
        <v>37739</v>
      </c>
      <c r="Q542" s="30">
        <v>37939</v>
      </c>
      <c r="R542" s="30" t="s">
        <v>2922</v>
      </c>
      <c r="S542" s="31" t="s">
        <v>2923</v>
      </c>
      <c r="T542" s="31" t="s">
        <v>2924</v>
      </c>
      <c r="U542" s="31" t="s">
        <v>3302</v>
      </c>
      <c r="W542" s="31" t="s">
        <v>470</v>
      </c>
      <c r="AD542" s="39"/>
      <c r="AE542" s="7"/>
      <c r="AF542" s="7"/>
      <c r="AG542" s="35"/>
      <c r="AH542" s="7"/>
      <c r="AI542" s="5"/>
      <c r="AJ542" s="9"/>
      <c r="AK542" s="9"/>
      <c r="AL542" s="5"/>
      <c r="AM542" s="32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</row>
    <row r="543" spans="2:148" ht="15.75">
      <c r="B543" s="58"/>
      <c r="C543" s="31"/>
      <c r="D543" s="58"/>
      <c r="G543" s="13" t="s">
        <v>1111</v>
      </c>
      <c r="H543" s="13" t="s">
        <v>1112</v>
      </c>
      <c r="I543" s="13" t="s">
        <v>1479</v>
      </c>
      <c r="L543" s="13" t="s">
        <v>3751</v>
      </c>
      <c r="M543" s="31">
        <v>78759</v>
      </c>
      <c r="N543" s="40">
        <v>103</v>
      </c>
      <c r="O543" s="51">
        <v>7.445</v>
      </c>
      <c r="P543" s="30">
        <v>34136</v>
      </c>
      <c r="Q543" s="30">
        <v>34513</v>
      </c>
      <c r="R543" s="30"/>
      <c r="S543" s="31" t="s">
        <v>1213</v>
      </c>
      <c r="T543" s="31" t="s">
        <v>1214</v>
      </c>
      <c r="U543" s="31" t="s">
        <v>3302</v>
      </c>
      <c r="W543" s="31" t="s">
        <v>3508</v>
      </c>
      <c r="AD543" s="39"/>
      <c r="AE543" s="7"/>
      <c r="AF543" s="7"/>
      <c r="AG543" s="35"/>
      <c r="AH543" s="7"/>
      <c r="AI543" s="5"/>
      <c r="AJ543" s="9"/>
      <c r="AK543" s="9"/>
      <c r="AL543" s="5"/>
      <c r="AM543" s="32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</row>
    <row r="544" spans="2:148" ht="15.75">
      <c r="B544" s="58"/>
      <c r="C544" s="31"/>
      <c r="D544" s="58"/>
      <c r="E544" s="124">
        <v>10561798</v>
      </c>
      <c r="F544" s="13"/>
      <c r="G544" s="125" t="s">
        <v>3233</v>
      </c>
      <c r="H544" s="125" t="s">
        <v>3234</v>
      </c>
      <c r="I544" s="125" t="s">
        <v>3232</v>
      </c>
      <c r="J544" s="126">
        <v>3372865</v>
      </c>
      <c r="K544" s="13"/>
      <c r="M544" s="126" t="s">
        <v>3920</v>
      </c>
      <c r="N544" s="31">
        <v>308</v>
      </c>
      <c r="O544" s="129">
        <v>12.64</v>
      </c>
      <c r="P544" s="127">
        <v>40619</v>
      </c>
      <c r="Q544" s="127">
        <v>40928</v>
      </c>
      <c r="R544" s="31" t="s">
        <v>1655</v>
      </c>
      <c r="S544" s="126" t="s">
        <v>3724</v>
      </c>
      <c r="T544" s="126" t="s">
        <v>3723</v>
      </c>
      <c r="U544" s="31" t="s">
        <v>3302</v>
      </c>
      <c r="W544" s="31" t="s">
        <v>2556</v>
      </c>
      <c r="AD544" s="39"/>
      <c r="AE544" s="7"/>
      <c r="AF544" s="7"/>
      <c r="AG544" s="35"/>
      <c r="AH544" s="7"/>
      <c r="AI544" s="5"/>
      <c r="AJ544" s="9"/>
      <c r="AK544" s="9"/>
      <c r="AL544" s="5"/>
      <c r="AM544" s="32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</row>
    <row r="545" spans="2:148" ht="15.75">
      <c r="B545" s="58"/>
      <c r="C545" s="31"/>
      <c r="D545" s="58"/>
      <c r="E545" s="32">
        <v>166277</v>
      </c>
      <c r="G545" s="13" t="s">
        <v>3605</v>
      </c>
      <c r="H545" s="13" t="s">
        <v>3049</v>
      </c>
      <c r="I545" s="13" t="s">
        <v>3606</v>
      </c>
      <c r="L545" s="13" t="s">
        <v>2851</v>
      </c>
      <c r="M545" s="31">
        <v>78734</v>
      </c>
      <c r="N545" s="40">
        <v>95</v>
      </c>
      <c r="O545" s="51">
        <v>8</v>
      </c>
      <c r="P545" s="30">
        <v>36802</v>
      </c>
      <c r="Q545" s="30">
        <v>37041</v>
      </c>
      <c r="R545" s="30"/>
      <c r="S545" s="31" t="s">
        <v>3807</v>
      </c>
      <c r="T545" s="31" t="s">
        <v>3808</v>
      </c>
      <c r="U545" s="31" t="s">
        <v>554</v>
      </c>
      <c r="W545" s="31" t="s">
        <v>1753</v>
      </c>
      <c r="AD545" s="39"/>
      <c r="AE545" s="7"/>
      <c r="AF545" s="7"/>
      <c r="AG545" s="35"/>
      <c r="AH545" s="7"/>
      <c r="AI545" s="5"/>
      <c r="AJ545" s="9"/>
      <c r="AK545" s="9"/>
      <c r="AL545" s="5"/>
      <c r="AM545" s="32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</row>
    <row r="546" spans="2:148" ht="15.75">
      <c r="B546" s="58"/>
      <c r="C546" s="31"/>
      <c r="D546" s="58"/>
      <c r="E546" s="32">
        <v>225200</v>
      </c>
      <c r="G546" s="13" t="s">
        <v>1790</v>
      </c>
      <c r="H546" s="13" t="s">
        <v>1789</v>
      </c>
      <c r="I546" s="13" t="s">
        <v>1791</v>
      </c>
      <c r="L546" s="13" t="s">
        <v>1792</v>
      </c>
      <c r="M546" s="31">
        <v>78746</v>
      </c>
      <c r="N546" s="40">
        <v>8</v>
      </c>
      <c r="O546" s="51">
        <v>2</v>
      </c>
      <c r="P546" s="30">
        <v>37882</v>
      </c>
      <c r="Q546" s="30">
        <v>38064</v>
      </c>
      <c r="R546" s="30" t="s">
        <v>164</v>
      </c>
      <c r="S546" s="31" t="s">
        <v>1789</v>
      </c>
      <c r="T546" s="31" t="s">
        <v>163</v>
      </c>
      <c r="U546" s="31" t="s">
        <v>3302</v>
      </c>
      <c r="W546" s="31" t="s">
        <v>4015</v>
      </c>
      <c r="AD546" s="39"/>
      <c r="AE546" s="7"/>
      <c r="AF546" s="7"/>
      <c r="AG546" s="35"/>
      <c r="AH546" s="7"/>
      <c r="AI546" s="5"/>
      <c r="AJ546" s="9"/>
      <c r="AK546" s="9"/>
      <c r="AL546" s="5"/>
      <c r="AM546" s="32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</row>
    <row r="547" spans="2:148" ht="15.75">
      <c r="B547" s="58"/>
      <c r="C547" s="31"/>
      <c r="D547" s="58"/>
      <c r="E547" s="124">
        <v>10725169</v>
      </c>
      <c r="F547" s="13"/>
      <c r="G547" s="125" t="s">
        <v>1830</v>
      </c>
      <c r="H547" s="125" t="s">
        <v>1829</v>
      </c>
      <c r="I547" s="125" t="s">
        <v>1831</v>
      </c>
      <c r="J547" s="126">
        <v>3690557</v>
      </c>
      <c r="K547" s="125"/>
      <c r="M547" s="126" t="s">
        <v>2640</v>
      </c>
      <c r="N547" s="31">
        <v>42</v>
      </c>
      <c r="O547" s="129">
        <v>4.081</v>
      </c>
      <c r="P547" s="127">
        <v>40963</v>
      </c>
      <c r="Q547" s="127">
        <v>41341</v>
      </c>
      <c r="R547" s="126" t="s">
        <v>1871</v>
      </c>
      <c r="S547" s="126" t="s">
        <v>1872</v>
      </c>
      <c r="T547" s="126" t="s">
        <v>1860</v>
      </c>
      <c r="U547" s="126" t="s">
        <v>177</v>
      </c>
      <c r="V547" s="126"/>
      <c r="W547" s="31" t="s">
        <v>4388</v>
      </c>
      <c r="AD547" s="39"/>
      <c r="AE547" s="7"/>
      <c r="AF547" s="7"/>
      <c r="AG547" s="35"/>
      <c r="AH547" s="7"/>
      <c r="AI547" s="5"/>
      <c r="AJ547" s="9"/>
      <c r="AK547" s="9"/>
      <c r="AL547" s="5"/>
      <c r="AM547" s="32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</row>
    <row r="548" spans="2:148" ht="15.75">
      <c r="B548" s="58"/>
      <c r="C548" s="31"/>
      <c r="D548" s="58"/>
      <c r="E548" s="58">
        <v>311585</v>
      </c>
      <c r="G548" s="54" t="s">
        <v>698</v>
      </c>
      <c r="H548" s="54" t="s">
        <v>1584</v>
      </c>
      <c r="I548" s="54" t="s">
        <v>699</v>
      </c>
      <c r="J548" s="91">
        <v>216690</v>
      </c>
      <c r="K548" s="91"/>
      <c r="L548" s="54" t="s">
        <v>699</v>
      </c>
      <c r="M548" s="91">
        <v>78732</v>
      </c>
      <c r="N548" s="91">
        <v>30</v>
      </c>
      <c r="O548" s="98">
        <v>11.08</v>
      </c>
      <c r="P548" s="57">
        <v>39133</v>
      </c>
      <c r="Q548" s="57">
        <v>39377</v>
      </c>
      <c r="R548" s="92" t="s">
        <v>4325</v>
      </c>
      <c r="S548" s="92" t="s">
        <v>1449</v>
      </c>
      <c r="T548" s="31" t="s">
        <v>1450</v>
      </c>
      <c r="U548" s="92" t="s">
        <v>906</v>
      </c>
      <c r="V548" s="92"/>
      <c r="W548" s="92" t="s">
        <v>2259</v>
      </c>
      <c r="AD548" s="39"/>
      <c r="AE548" s="7"/>
      <c r="AF548" s="7"/>
      <c r="AG548" s="35"/>
      <c r="AH548" s="7"/>
      <c r="AI548" s="5"/>
      <c r="AJ548" s="9"/>
      <c r="AK548" s="9"/>
      <c r="AL548" s="5"/>
      <c r="AM548" s="32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</row>
    <row r="549" spans="2:148" ht="15.75">
      <c r="B549" s="58"/>
      <c r="C549" s="31"/>
      <c r="D549" s="58"/>
      <c r="E549" s="124">
        <v>10646673</v>
      </c>
      <c r="F549" s="13"/>
      <c r="G549" s="125" t="s">
        <v>2118</v>
      </c>
      <c r="H549" s="125" t="s">
        <v>2116</v>
      </c>
      <c r="I549" s="125" t="s">
        <v>2117</v>
      </c>
      <c r="J549" s="126">
        <v>3528474</v>
      </c>
      <c r="K549" s="13"/>
      <c r="M549" s="126" t="s">
        <v>291</v>
      </c>
      <c r="N549" s="31">
        <v>334</v>
      </c>
      <c r="O549" s="51">
        <v>46.7</v>
      </c>
      <c r="P549" s="127">
        <v>40788</v>
      </c>
      <c r="Q549" s="127">
        <v>41072</v>
      </c>
      <c r="R549" s="31" t="s">
        <v>259</v>
      </c>
      <c r="S549" s="126" t="s">
        <v>2142</v>
      </c>
      <c r="T549" s="126" t="s">
        <v>2223</v>
      </c>
      <c r="U549" s="31" t="s">
        <v>3302</v>
      </c>
      <c r="W549" s="31" t="s">
        <v>3104</v>
      </c>
      <c r="AD549" s="39"/>
      <c r="AE549" s="7"/>
      <c r="AF549" s="7"/>
      <c r="AG549" s="35"/>
      <c r="AH549" s="7"/>
      <c r="AI549" s="5"/>
      <c r="AJ549" s="9"/>
      <c r="AK549" s="9"/>
      <c r="AL549" s="5"/>
      <c r="AM549" s="32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</row>
    <row r="550" spans="2:148" ht="15.75">
      <c r="B550" s="58"/>
      <c r="C550" s="31"/>
      <c r="D550" s="58"/>
      <c r="E550" s="124">
        <v>11242916</v>
      </c>
      <c r="F550" s="13"/>
      <c r="G550" s="125" t="s">
        <v>5194</v>
      </c>
      <c r="H550" s="125" t="s">
        <v>5192</v>
      </c>
      <c r="I550" s="125" t="s">
        <v>5193</v>
      </c>
      <c r="J550" s="126">
        <v>5107332</v>
      </c>
      <c r="K550" s="13"/>
      <c r="M550" s="126" t="s">
        <v>291</v>
      </c>
      <c r="N550" s="31">
        <v>501</v>
      </c>
      <c r="O550" s="129">
        <v>21.9</v>
      </c>
      <c r="P550" s="127">
        <v>41942</v>
      </c>
      <c r="Q550" s="127">
        <v>42243</v>
      </c>
      <c r="R550" s="31" t="s">
        <v>4877</v>
      </c>
      <c r="S550" s="126" t="s">
        <v>5239</v>
      </c>
      <c r="T550" s="126" t="s">
        <v>2223</v>
      </c>
      <c r="U550" s="126" t="s">
        <v>177</v>
      </c>
      <c r="V550" s="126"/>
      <c r="W550" s="31" t="s">
        <v>5261</v>
      </c>
      <c r="AD550" s="39"/>
      <c r="AE550" s="7"/>
      <c r="AF550" s="7"/>
      <c r="AG550" s="35"/>
      <c r="AH550" s="7"/>
      <c r="AI550" s="5"/>
      <c r="AJ550" s="9"/>
      <c r="AK550" s="9"/>
      <c r="AL550" s="5"/>
      <c r="AM550" s="32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</row>
    <row r="551" spans="2:148" ht="15.75">
      <c r="B551" s="58"/>
      <c r="C551" s="31"/>
      <c r="D551" s="58"/>
      <c r="E551" s="59">
        <v>211599</v>
      </c>
      <c r="G551" s="59" t="s">
        <v>1575</v>
      </c>
      <c r="H551" s="59" t="s">
        <v>840</v>
      </c>
      <c r="I551" s="59" t="s">
        <v>4139</v>
      </c>
      <c r="J551" s="105"/>
      <c r="K551" s="105"/>
      <c r="L551" s="59" t="s">
        <v>1576</v>
      </c>
      <c r="M551" s="31">
        <v>78613</v>
      </c>
      <c r="N551" s="31">
        <v>12</v>
      </c>
      <c r="O551" s="113">
        <v>1.53</v>
      </c>
      <c r="P551" s="103">
        <v>37627</v>
      </c>
      <c r="Q551" s="103">
        <v>37804</v>
      </c>
      <c r="R551" s="104" t="s">
        <v>2024</v>
      </c>
      <c r="S551" s="104" t="s">
        <v>1577</v>
      </c>
      <c r="T551" s="104" t="s">
        <v>2350</v>
      </c>
      <c r="U551" s="31" t="s">
        <v>3302</v>
      </c>
      <c r="W551" s="31" t="s">
        <v>2007</v>
      </c>
      <c r="AD551" s="39"/>
      <c r="AE551" s="7"/>
      <c r="AF551" s="7"/>
      <c r="AG551" s="35"/>
      <c r="AH551" s="7"/>
      <c r="AI551" s="5"/>
      <c r="AJ551" s="9"/>
      <c r="AK551" s="9"/>
      <c r="AL551" s="5"/>
      <c r="AM551" s="32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</row>
    <row r="552" spans="2:148" ht="15.75">
      <c r="B552" s="58"/>
      <c r="C552" s="31"/>
      <c r="D552" s="58"/>
      <c r="E552" s="58">
        <v>312124</v>
      </c>
      <c r="G552" s="54" t="s">
        <v>3420</v>
      </c>
      <c r="H552" s="54" t="s">
        <v>2262</v>
      </c>
      <c r="I552" s="54" t="s">
        <v>3421</v>
      </c>
      <c r="J552" s="91">
        <v>3095509</v>
      </c>
      <c r="K552" s="91"/>
      <c r="L552" s="54" t="s">
        <v>3421</v>
      </c>
      <c r="M552" s="91">
        <v>78729</v>
      </c>
      <c r="N552" s="31">
        <v>68</v>
      </c>
      <c r="O552" s="98">
        <v>4.926</v>
      </c>
      <c r="P552" s="57">
        <v>39126</v>
      </c>
      <c r="Q552" s="57">
        <v>39262</v>
      </c>
      <c r="R552" s="31" t="s">
        <v>4073</v>
      </c>
      <c r="S552" s="92" t="s">
        <v>3218</v>
      </c>
      <c r="T552" s="31" t="s">
        <v>3938</v>
      </c>
      <c r="U552" s="31" t="s">
        <v>3302</v>
      </c>
      <c r="W552" s="92" t="s">
        <v>2259</v>
      </c>
      <c r="AD552" s="39"/>
      <c r="AE552" s="7"/>
      <c r="AF552" s="7"/>
      <c r="AG552" s="35"/>
      <c r="AH552" s="7"/>
      <c r="AI552" s="5"/>
      <c r="AJ552" s="9"/>
      <c r="AK552" s="9"/>
      <c r="AL552" s="5"/>
      <c r="AM552" s="32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</row>
    <row r="553" spans="2:148" ht="15.75">
      <c r="B553" s="58"/>
      <c r="C553" s="31"/>
      <c r="D553" s="58"/>
      <c r="E553" s="124">
        <v>11249427</v>
      </c>
      <c r="F553" s="13"/>
      <c r="G553" s="125" t="s">
        <v>5197</v>
      </c>
      <c r="H553" s="125" t="s">
        <v>5195</v>
      </c>
      <c r="I553" s="125" t="s">
        <v>5196</v>
      </c>
      <c r="J553" s="126">
        <v>93231</v>
      </c>
      <c r="K553" s="13"/>
      <c r="M553" s="126" t="s">
        <v>3923</v>
      </c>
      <c r="N553" s="31">
        <v>128</v>
      </c>
      <c r="O553" s="129">
        <v>7.08</v>
      </c>
      <c r="P553" s="127">
        <v>41956</v>
      </c>
      <c r="Q553" s="127">
        <v>42174</v>
      </c>
      <c r="R553" s="126" t="s">
        <v>4460</v>
      </c>
      <c r="S553" s="126" t="s">
        <v>5241</v>
      </c>
      <c r="T553" s="126" t="s">
        <v>5240</v>
      </c>
      <c r="U553" s="31" t="s">
        <v>3302</v>
      </c>
      <c r="V553" s="126"/>
      <c r="W553" s="31" t="s">
        <v>5261</v>
      </c>
      <c r="AD553" s="39"/>
      <c r="AE553" s="7"/>
      <c r="AF553" s="7"/>
      <c r="AG553" s="35"/>
      <c r="AH553" s="7"/>
      <c r="AI553" s="5"/>
      <c r="AJ553" s="9"/>
      <c r="AK553" s="9"/>
      <c r="AL553" s="5"/>
      <c r="AM553" s="32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</row>
    <row r="554" spans="2:148" ht="15.75">
      <c r="B554" s="13"/>
      <c r="C554" s="31"/>
      <c r="D554" s="32"/>
      <c r="E554" s="124">
        <v>10874698</v>
      </c>
      <c r="F554" s="13"/>
      <c r="G554" s="125" t="s">
        <v>4554</v>
      </c>
      <c r="H554" s="125" t="s">
        <v>4552</v>
      </c>
      <c r="I554" s="125" t="s">
        <v>4553</v>
      </c>
      <c r="J554" s="126">
        <v>5058603</v>
      </c>
      <c r="K554" s="13"/>
      <c r="M554" s="126" t="s">
        <v>4071</v>
      </c>
      <c r="N554" s="31">
        <v>291</v>
      </c>
      <c r="O554" s="129">
        <v>3.164</v>
      </c>
      <c r="P554" s="127">
        <v>41264</v>
      </c>
      <c r="Q554" s="127">
        <v>41537</v>
      </c>
      <c r="R554" s="31" t="s">
        <v>259</v>
      </c>
      <c r="S554" s="126" t="s">
        <v>4601</v>
      </c>
      <c r="T554" s="126" t="s">
        <v>119</v>
      </c>
      <c r="U554" s="126" t="s">
        <v>177</v>
      </c>
      <c r="V554" s="126"/>
      <c r="W554" s="31" t="s">
        <v>4629</v>
      </c>
      <c r="AA554" s="29"/>
      <c r="AD554" s="39"/>
      <c r="AE554" s="7"/>
      <c r="AF554" s="7"/>
      <c r="AG554" s="35"/>
      <c r="AH554" s="7"/>
      <c r="AI554" s="5"/>
      <c r="AJ554" s="9"/>
      <c r="AK554" s="9"/>
      <c r="AL554" s="5"/>
      <c r="AM554" s="32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</row>
    <row r="555" spans="2:148" ht="15.75">
      <c r="B555" s="13"/>
      <c r="C555" s="31"/>
      <c r="D555" s="32"/>
      <c r="E555" s="124">
        <v>10579184</v>
      </c>
      <c r="F555" s="13"/>
      <c r="G555" s="125" t="s">
        <v>204</v>
      </c>
      <c r="H555" s="125" t="s">
        <v>282</v>
      </c>
      <c r="I555" s="54" t="s">
        <v>283</v>
      </c>
      <c r="J555" s="91">
        <v>3555143</v>
      </c>
      <c r="K555" s="13"/>
      <c r="M555" s="126" t="s">
        <v>4071</v>
      </c>
      <c r="N555" s="31">
        <v>230</v>
      </c>
      <c r="O555" s="129">
        <v>5.998</v>
      </c>
      <c r="P555" s="127">
        <v>40653</v>
      </c>
      <c r="Q555" s="127">
        <v>40863</v>
      </c>
      <c r="R555" s="126" t="s">
        <v>259</v>
      </c>
      <c r="S555" s="126" t="s">
        <v>519</v>
      </c>
      <c r="T555" s="126" t="s">
        <v>119</v>
      </c>
      <c r="U555" s="31" t="s">
        <v>3302</v>
      </c>
      <c r="W555" s="31" t="s">
        <v>3127</v>
      </c>
      <c r="AA555" s="29"/>
      <c r="AD555" s="41"/>
      <c r="AE555" s="7"/>
      <c r="AF555" s="7"/>
      <c r="AG555" s="35"/>
      <c r="AH555" s="7"/>
      <c r="AI555" s="5"/>
      <c r="AJ555" s="9"/>
      <c r="AK555" s="9"/>
      <c r="AL555" s="5"/>
      <c r="AM555" s="32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</row>
    <row r="556" spans="2:148" ht="15.75">
      <c r="B556" s="13"/>
      <c r="C556" s="124"/>
      <c r="D556" s="32"/>
      <c r="E556" s="124">
        <v>11297041</v>
      </c>
      <c r="F556" s="13"/>
      <c r="G556" s="125" t="s">
        <v>5301</v>
      </c>
      <c r="H556" s="125" t="s">
        <v>5346</v>
      </c>
      <c r="I556" s="125" t="s">
        <v>5302</v>
      </c>
      <c r="J556" s="125">
        <v>500200</v>
      </c>
      <c r="K556" s="13"/>
      <c r="M556" s="126" t="s">
        <v>4071</v>
      </c>
      <c r="N556" s="31">
        <v>131</v>
      </c>
      <c r="O556" s="129">
        <v>6.671</v>
      </c>
      <c r="P556" s="127">
        <v>42053</v>
      </c>
      <c r="R556" s="126" t="s">
        <v>4460</v>
      </c>
      <c r="S556" s="126" t="s">
        <v>5048</v>
      </c>
      <c r="T556" s="126" t="s">
        <v>2224</v>
      </c>
      <c r="U556" s="126" t="s">
        <v>554</v>
      </c>
      <c r="V556" s="126"/>
      <c r="W556" s="31" t="s">
        <v>5373</v>
      </c>
      <c r="AE556" s="7"/>
      <c r="AF556" s="7"/>
      <c r="AG556" s="35"/>
      <c r="AH556" s="7"/>
      <c r="AI556" s="5"/>
      <c r="AJ556" s="9"/>
      <c r="AK556" s="9"/>
      <c r="AL556" s="5"/>
      <c r="AM556" s="32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</row>
    <row r="557" spans="2:148" ht="15.75">
      <c r="B557" s="13"/>
      <c r="C557" s="31"/>
      <c r="D557" s="32"/>
      <c r="E557" s="124">
        <v>11503472</v>
      </c>
      <c r="F557" s="13"/>
      <c r="G557" s="125" t="s">
        <v>5611</v>
      </c>
      <c r="H557" s="125" t="s">
        <v>5346</v>
      </c>
      <c r="I557" s="125" t="s">
        <v>5302</v>
      </c>
      <c r="J557" s="126">
        <v>500200</v>
      </c>
      <c r="K557" s="13"/>
      <c r="M557" s="126" t="s">
        <v>4071</v>
      </c>
      <c r="N557" s="31">
        <v>131</v>
      </c>
      <c r="O557" s="129">
        <v>6.67</v>
      </c>
      <c r="P557" s="127">
        <v>42451</v>
      </c>
      <c r="Q557" s="125"/>
      <c r="R557" s="126" t="s">
        <v>4460</v>
      </c>
      <c r="S557" s="126" t="s">
        <v>2125</v>
      </c>
      <c r="T557" s="126" t="s">
        <v>2224</v>
      </c>
      <c r="U557" s="126" t="s">
        <v>554</v>
      </c>
      <c r="V557" s="126"/>
      <c r="W557" s="31" t="s">
        <v>5675</v>
      </c>
      <c r="AE557" s="31"/>
      <c r="AF557" s="7"/>
      <c r="AG557" s="35"/>
      <c r="AH557" s="7"/>
      <c r="AI557" s="5"/>
      <c r="AJ557" s="9"/>
      <c r="AK557" s="9"/>
      <c r="AL557" s="5"/>
      <c r="AM557" s="32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</row>
    <row r="558" spans="2:148" ht="15.75">
      <c r="B558" s="13"/>
      <c r="C558" s="31"/>
      <c r="D558" s="32"/>
      <c r="E558" s="124">
        <v>11420180</v>
      </c>
      <c r="F558" s="13"/>
      <c r="G558" s="125" t="s">
        <v>5493</v>
      </c>
      <c r="H558" s="125" t="s">
        <v>5494</v>
      </c>
      <c r="I558" s="125" t="s">
        <v>5492</v>
      </c>
      <c r="J558" s="126">
        <v>1026321</v>
      </c>
      <c r="K558" s="13"/>
      <c r="M558" s="126" t="s">
        <v>4071</v>
      </c>
      <c r="N558" s="126">
        <v>52</v>
      </c>
      <c r="O558" s="129">
        <v>3.254</v>
      </c>
      <c r="P558" s="127">
        <v>42270</v>
      </c>
      <c r="Q558" s="13"/>
      <c r="R558" s="126" t="s">
        <v>4460</v>
      </c>
      <c r="S558" s="126" t="s">
        <v>5527</v>
      </c>
      <c r="T558" s="126" t="s">
        <v>2224</v>
      </c>
      <c r="U558" s="126" t="s">
        <v>554</v>
      </c>
      <c r="V558" s="126"/>
      <c r="W558" s="31" t="s">
        <v>5551</v>
      </c>
      <c r="AE558" s="7"/>
      <c r="AF558" s="7"/>
      <c r="AG558" s="35"/>
      <c r="AH558" s="7"/>
      <c r="AI558" s="5"/>
      <c r="AJ558" s="9"/>
      <c r="AK558" s="9"/>
      <c r="AL558" s="5"/>
      <c r="AM558" s="32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</row>
    <row r="559" spans="2:148" ht="15.75">
      <c r="B559" s="13"/>
      <c r="C559" s="31"/>
      <c r="D559" s="32"/>
      <c r="E559" s="124" t="s">
        <v>5076</v>
      </c>
      <c r="F559" s="13"/>
      <c r="G559" s="125" t="s">
        <v>4936</v>
      </c>
      <c r="H559" s="125" t="s">
        <v>4967</v>
      </c>
      <c r="I559" s="125" t="s">
        <v>4637</v>
      </c>
      <c r="J559" s="126">
        <v>3033316</v>
      </c>
      <c r="K559" s="13"/>
      <c r="M559" s="126" t="s">
        <v>2187</v>
      </c>
      <c r="N559" s="4">
        <v>16</v>
      </c>
      <c r="O559" s="129">
        <v>8.637</v>
      </c>
      <c r="P559" s="127">
        <v>41348</v>
      </c>
      <c r="Q559" s="127">
        <v>41780</v>
      </c>
      <c r="R559" s="126" t="s">
        <v>1871</v>
      </c>
      <c r="S559" s="126" t="s">
        <v>4681</v>
      </c>
      <c r="T559" s="126" t="s">
        <v>1863</v>
      </c>
      <c r="U559" s="31" t="s">
        <v>906</v>
      </c>
      <c r="W559" s="31" t="s">
        <v>4698</v>
      </c>
      <c r="AE559" s="7"/>
      <c r="AF559" s="7"/>
      <c r="AG559" s="35"/>
      <c r="AH559" s="7"/>
      <c r="AI559" s="5"/>
      <c r="AJ559" s="9"/>
      <c r="AK559" s="9"/>
      <c r="AL559" s="5"/>
      <c r="AM559" s="32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</row>
    <row r="560" spans="1:148" ht="15.75">
      <c r="A560" s="124"/>
      <c r="B560" s="13"/>
      <c r="D560" s="32"/>
      <c r="E560" s="124" t="s">
        <v>5077</v>
      </c>
      <c r="F560" s="13"/>
      <c r="G560" s="125" t="s">
        <v>4912</v>
      </c>
      <c r="H560" s="125" t="s">
        <v>4952</v>
      </c>
      <c r="I560" s="125" t="s">
        <v>4638</v>
      </c>
      <c r="J560" s="126">
        <v>3049324</v>
      </c>
      <c r="K560" s="13"/>
      <c r="M560" s="126" t="s">
        <v>2187</v>
      </c>
      <c r="N560" s="4">
        <v>3</v>
      </c>
      <c r="O560" s="129">
        <v>2.262</v>
      </c>
      <c r="P560" s="127">
        <v>41348</v>
      </c>
      <c r="Q560" s="127">
        <v>41814</v>
      </c>
      <c r="R560" s="126" t="s">
        <v>1871</v>
      </c>
      <c r="S560" s="126" t="s">
        <v>4681</v>
      </c>
      <c r="T560" s="126" t="s">
        <v>1863</v>
      </c>
      <c r="U560" s="31" t="s">
        <v>906</v>
      </c>
      <c r="W560" s="31" t="s">
        <v>4698</v>
      </c>
      <c r="AE560" s="7"/>
      <c r="AF560" s="7"/>
      <c r="AG560" s="35"/>
      <c r="AH560" s="7"/>
      <c r="AI560" s="5"/>
      <c r="AJ560" s="9"/>
      <c r="AK560" s="9"/>
      <c r="AL560" s="5"/>
      <c r="AM560" s="32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</row>
    <row r="561" spans="2:148" ht="15.75">
      <c r="B561" s="13"/>
      <c r="C561" s="31"/>
      <c r="D561" s="32"/>
      <c r="E561" s="124">
        <v>11418023</v>
      </c>
      <c r="F561" s="13"/>
      <c r="G561" s="125" t="s">
        <v>5488</v>
      </c>
      <c r="H561" s="125" t="s">
        <v>5489</v>
      </c>
      <c r="I561" s="125" t="s">
        <v>5487</v>
      </c>
      <c r="J561" s="126">
        <v>3320943</v>
      </c>
      <c r="K561" s="13"/>
      <c r="M561" s="126" t="s">
        <v>546</v>
      </c>
      <c r="N561" s="130">
        <v>110</v>
      </c>
      <c r="O561" s="129">
        <v>6.0281</v>
      </c>
      <c r="P561" s="127">
        <v>42265</v>
      </c>
      <c r="Q561" s="13"/>
      <c r="R561" s="126" t="s">
        <v>1871</v>
      </c>
      <c r="S561" s="126" t="s">
        <v>5520</v>
      </c>
      <c r="T561" s="126" t="s">
        <v>4674</v>
      </c>
      <c r="U561" s="126" t="s">
        <v>554</v>
      </c>
      <c r="V561" s="126"/>
      <c r="W561" s="31" t="s">
        <v>5551</v>
      </c>
      <c r="AE561" s="7"/>
      <c r="AF561" s="7"/>
      <c r="AG561" s="35"/>
      <c r="AH561" s="7"/>
      <c r="AI561" s="5"/>
      <c r="AJ561" s="9"/>
      <c r="AK561" s="9"/>
      <c r="AL561" s="5"/>
      <c r="AM561" s="32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</row>
    <row r="562" spans="1:148" ht="18.75">
      <c r="A562" s="58"/>
      <c r="B562" s="31"/>
      <c r="C562" s="91"/>
      <c r="D562" s="32"/>
      <c r="E562" s="124">
        <v>11445984</v>
      </c>
      <c r="F562" s="13"/>
      <c r="G562" s="125" t="s">
        <v>5699</v>
      </c>
      <c r="H562" s="13" t="s">
        <v>5700</v>
      </c>
      <c r="I562" s="125" t="s">
        <v>5701</v>
      </c>
      <c r="J562" s="126">
        <v>3320943</v>
      </c>
      <c r="K562" s="13"/>
      <c r="M562" s="126" t="s">
        <v>546</v>
      </c>
      <c r="N562" s="31">
        <v>95</v>
      </c>
      <c r="O562" s="51">
        <v>6.0281</v>
      </c>
      <c r="P562" s="127">
        <v>42324</v>
      </c>
      <c r="Q562" s="127">
        <v>42642</v>
      </c>
      <c r="R562" s="31" t="s">
        <v>1871</v>
      </c>
      <c r="S562" s="126" t="s">
        <v>5520</v>
      </c>
      <c r="T562" s="126" t="s">
        <v>4674</v>
      </c>
      <c r="U562" s="92" t="s">
        <v>177</v>
      </c>
      <c r="V562" s="92"/>
      <c r="W562" s="92" t="s">
        <v>5676</v>
      </c>
      <c r="Y562" s="42"/>
      <c r="Z562" s="43"/>
      <c r="AE562" s="7"/>
      <c r="AF562" s="7"/>
      <c r="AG562" s="35"/>
      <c r="AH562" s="7"/>
      <c r="AI562" s="5"/>
      <c r="AJ562" s="9"/>
      <c r="AK562" s="9"/>
      <c r="AL562" s="5"/>
      <c r="AM562" s="32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</row>
    <row r="563" spans="1:148" ht="18.75">
      <c r="A563" s="58"/>
      <c r="B563" s="31"/>
      <c r="C563" s="91"/>
      <c r="D563" s="32"/>
      <c r="E563" s="124">
        <v>11526946</v>
      </c>
      <c r="F563" s="13"/>
      <c r="G563" s="125" t="s">
        <v>5783</v>
      </c>
      <c r="H563" s="125" t="s">
        <v>5818</v>
      </c>
      <c r="I563" s="125" t="s">
        <v>5782</v>
      </c>
      <c r="J563" s="126">
        <v>467859</v>
      </c>
      <c r="K563" s="13"/>
      <c r="M563" s="126" t="s">
        <v>3624</v>
      </c>
      <c r="N563" s="31">
        <v>209</v>
      </c>
      <c r="O563" s="129">
        <v>2.381</v>
      </c>
      <c r="P563" s="127">
        <v>42494</v>
      </c>
      <c r="Q563" s="13"/>
      <c r="R563" s="31" t="s">
        <v>4073</v>
      </c>
      <c r="S563" s="126" t="s">
        <v>5817</v>
      </c>
      <c r="T563" s="126" t="s">
        <v>119</v>
      </c>
      <c r="U563" s="126" t="s">
        <v>907</v>
      </c>
      <c r="V563" s="126"/>
      <c r="W563" s="31" t="s">
        <v>5821</v>
      </c>
      <c r="Y563" s="42"/>
      <c r="Z563" s="43"/>
      <c r="AE563" s="7"/>
      <c r="AF563" s="7"/>
      <c r="AG563" s="35"/>
      <c r="AH563" s="7"/>
      <c r="AI563" s="5"/>
      <c r="AJ563" s="9"/>
      <c r="AK563" s="9"/>
      <c r="AL563" s="5"/>
      <c r="AM563" s="32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</row>
    <row r="564" spans="1:148" ht="18.75">
      <c r="A564" s="58"/>
      <c r="B564" s="31"/>
      <c r="C564" s="91"/>
      <c r="D564" s="32"/>
      <c r="E564" s="191" t="s">
        <v>5541</v>
      </c>
      <c r="F564" s="13"/>
      <c r="G564" s="190" t="s">
        <v>5531</v>
      </c>
      <c r="H564" s="125" t="s">
        <v>5540</v>
      </c>
      <c r="I564" s="125" t="s">
        <v>5538</v>
      </c>
      <c r="J564" s="126"/>
      <c r="K564" s="125"/>
      <c r="M564" s="126" t="s">
        <v>3624</v>
      </c>
      <c r="N564" s="31">
        <v>209</v>
      </c>
      <c r="O564" s="129">
        <v>2.45</v>
      </c>
      <c r="P564" s="127">
        <v>41863</v>
      </c>
      <c r="Q564" s="13"/>
      <c r="R564" s="31" t="s">
        <v>4073</v>
      </c>
      <c r="S564" s="126" t="s">
        <v>5539</v>
      </c>
      <c r="T564" s="126" t="s">
        <v>119</v>
      </c>
      <c r="U564" s="126" t="s">
        <v>554</v>
      </c>
      <c r="V564" s="126"/>
      <c r="W564" s="31" t="s">
        <v>5175</v>
      </c>
      <c r="Y564" s="42"/>
      <c r="Z564" s="43"/>
      <c r="AE564" s="7"/>
      <c r="AF564" s="7"/>
      <c r="AG564" s="35"/>
      <c r="AH564" s="7"/>
      <c r="AI564" s="5"/>
      <c r="AJ564" s="9"/>
      <c r="AK564" s="9"/>
      <c r="AL564" s="5"/>
      <c r="AM564" s="32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</row>
    <row r="565" spans="2:148" ht="18.75">
      <c r="B565" s="13"/>
      <c r="C565" s="31"/>
      <c r="D565" s="32"/>
      <c r="E565" s="56">
        <v>11324597</v>
      </c>
      <c r="G565" s="54" t="s">
        <v>5587</v>
      </c>
      <c r="H565" s="69" t="s">
        <v>5589</v>
      </c>
      <c r="I565" s="13" t="s">
        <v>5588</v>
      </c>
      <c r="J565" s="31">
        <v>120840</v>
      </c>
      <c r="L565" s="69"/>
      <c r="M565" s="91">
        <v>78704</v>
      </c>
      <c r="N565" s="31">
        <v>308</v>
      </c>
      <c r="O565" s="98">
        <v>2.62</v>
      </c>
      <c r="P565" s="127">
        <v>42034</v>
      </c>
      <c r="Q565" s="127">
        <v>42272</v>
      </c>
      <c r="R565" s="126" t="s">
        <v>4460</v>
      </c>
      <c r="S565" s="31" t="s">
        <v>5590</v>
      </c>
      <c r="T565" s="126" t="s">
        <v>5591</v>
      </c>
      <c r="U565" s="92" t="s">
        <v>177</v>
      </c>
      <c r="V565" s="92"/>
      <c r="W565" s="31" t="s">
        <v>5373</v>
      </c>
      <c r="Y565" s="42"/>
      <c r="Z565" s="7"/>
      <c r="AE565" s="7"/>
      <c r="AF565" s="7"/>
      <c r="AG565" s="35"/>
      <c r="AH565" s="7"/>
      <c r="AI565" s="5"/>
      <c r="AJ565" s="9"/>
      <c r="AK565" s="9"/>
      <c r="AL565" s="9"/>
      <c r="AM565" s="32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</row>
    <row r="566" spans="2:148" ht="18.75">
      <c r="B566" s="13"/>
      <c r="C566" s="31"/>
      <c r="D566" s="32"/>
      <c r="E566" s="56" t="s">
        <v>1784</v>
      </c>
      <c r="G566" s="54" t="s">
        <v>376</v>
      </c>
      <c r="H566" s="69" t="s">
        <v>3562</v>
      </c>
      <c r="I566" s="13" t="s">
        <v>410</v>
      </c>
      <c r="J566" s="31">
        <v>374216</v>
      </c>
      <c r="L566" s="69" t="s">
        <v>1499</v>
      </c>
      <c r="M566" s="31">
        <v>78727</v>
      </c>
      <c r="N566" s="31">
        <v>200</v>
      </c>
      <c r="O566" s="51">
        <v>17.07</v>
      </c>
      <c r="P566" s="68">
        <v>38266</v>
      </c>
      <c r="Q566" s="68">
        <v>38660</v>
      </c>
      <c r="R566" s="31" t="s">
        <v>2024</v>
      </c>
      <c r="S566" s="31" t="s">
        <v>3396</v>
      </c>
      <c r="T566" s="31" t="s">
        <v>3397</v>
      </c>
      <c r="U566" s="31" t="s">
        <v>906</v>
      </c>
      <c r="W566" s="31" t="s">
        <v>589</v>
      </c>
      <c r="Y566" s="42"/>
      <c r="Z566" s="7"/>
      <c r="AE566" s="7"/>
      <c r="AF566" s="7"/>
      <c r="AG566" s="35"/>
      <c r="AH566" s="7"/>
      <c r="AI566" s="5"/>
      <c r="AJ566" s="9"/>
      <c r="AK566" s="9"/>
      <c r="AL566" s="9"/>
      <c r="AM566" s="32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</row>
    <row r="567" spans="2:148" ht="18.75">
      <c r="B567" s="13"/>
      <c r="C567" s="31"/>
      <c r="D567" s="32"/>
      <c r="E567" s="56" t="s">
        <v>3572</v>
      </c>
      <c r="G567" s="13" t="s">
        <v>3643</v>
      </c>
      <c r="H567" s="54" t="s">
        <v>658</v>
      </c>
      <c r="I567" s="54" t="s">
        <v>1106</v>
      </c>
      <c r="J567" s="91">
        <v>94155</v>
      </c>
      <c r="K567" s="91"/>
      <c r="L567" s="54" t="s">
        <v>1106</v>
      </c>
      <c r="M567" s="91">
        <v>78704</v>
      </c>
      <c r="N567" s="91">
        <v>20</v>
      </c>
      <c r="O567" s="98">
        <v>0.4959</v>
      </c>
      <c r="P567" s="57">
        <v>39261</v>
      </c>
      <c r="Q567" s="57">
        <v>39682</v>
      </c>
      <c r="R567" s="126" t="s">
        <v>1547</v>
      </c>
      <c r="S567" s="31" t="s">
        <v>4316</v>
      </c>
      <c r="T567" s="31" t="s">
        <v>4317</v>
      </c>
      <c r="U567" s="92" t="s">
        <v>2049</v>
      </c>
      <c r="V567" s="92"/>
      <c r="W567" s="92" t="s">
        <v>2258</v>
      </c>
      <c r="Y567" s="42"/>
      <c r="Z567" s="7"/>
      <c r="AE567" s="7"/>
      <c r="AF567" s="7"/>
      <c r="AG567" s="35"/>
      <c r="AH567" s="7"/>
      <c r="AI567" s="5"/>
      <c r="AJ567" s="9"/>
      <c r="AK567" s="9"/>
      <c r="AL567" s="9"/>
      <c r="AM567" s="32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</row>
    <row r="568" spans="2:148" ht="18.75">
      <c r="B568" s="13"/>
      <c r="C568" s="124"/>
      <c r="D568" s="32"/>
      <c r="E568" s="124">
        <v>10893961</v>
      </c>
      <c r="F568" s="13"/>
      <c r="G568" s="125" t="s">
        <v>4669</v>
      </c>
      <c r="H568" s="125" t="s">
        <v>4667</v>
      </c>
      <c r="I568" s="125" t="s">
        <v>4668</v>
      </c>
      <c r="J568" s="126">
        <v>5055430</v>
      </c>
      <c r="K568" s="13"/>
      <c r="M568" s="126" t="s">
        <v>3629</v>
      </c>
      <c r="N568" s="4">
        <v>240</v>
      </c>
      <c r="O568" s="129">
        <v>22.07</v>
      </c>
      <c r="P568" s="127">
        <v>41312</v>
      </c>
      <c r="Q568" s="127">
        <v>41583</v>
      </c>
      <c r="R568" s="126" t="s">
        <v>4460</v>
      </c>
      <c r="S568" s="126" t="s">
        <v>4443</v>
      </c>
      <c r="T568" s="126" t="s">
        <v>2223</v>
      </c>
      <c r="U568" s="31" t="s">
        <v>3302</v>
      </c>
      <c r="W568" s="31" t="s">
        <v>4698</v>
      </c>
      <c r="Y568" s="42"/>
      <c r="Z568" s="7"/>
      <c r="AE568" s="7"/>
      <c r="AF568" s="7"/>
      <c r="AG568" s="35"/>
      <c r="AH568" s="7"/>
      <c r="AI568" s="5"/>
      <c r="AJ568" s="9"/>
      <c r="AK568" s="9"/>
      <c r="AL568" s="9"/>
      <c r="AM568" s="32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</row>
    <row r="569" spans="2:148" ht="15.75">
      <c r="B569" s="13"/>
      <c r="C569" s="31"/>
      <c r="D569" s="32"/>
      <c r="E569" s="124">
        <v>10754905</v>
      </c>
      <c r="F569" s="13"/>
      <c r="G569" s="125" t="s">
        <v>4414</v>
      </c>
      <c r="H569" s="125" t="s">
        <v>4442</v>
      </c>
      <c r="I569" s="125" t="s">
        <v>4415</v>
      </c>
      <c r="J569" s="126">
        <v>3772942</v>
      </c>
      <c r="K569" s="125"/>
      <c r="M569" s="126" t="s">
        <v>546</v>
      </c>
      <c r="N569" s="31">
        <v>570</v>
      </c>
      <c r="O569" s="129">
        <v>24.12</v>
      </c>
      <c r="P569" s="127">
        <v>41023</v>
      </c>
      <c r="Q569" s="127">
        <v>41241</v>
      </c>
      <c r="R569" s="31" t="s">
        <v>4218</v>
      </c>
      <c r="S569" s="126" t="s">
        <v>4443</v>
      </c>
      <c r="T569" s="126" t="s">
        <v>2223</v>
      </c>
      <c r="U569" s="31" t="s">
        <v>3302</v>
      </c>
      <c r="W569" s="31" t="s">
        <v>4461</v>
      </c>
      <c r="Z569" s="7"/>
      <c r="AE569" s="7"/>
      <c r="AF569" s="7"/>
      <c r="AG569" s="35"/>
      <c r="AH569" s="7"/>
      <c r="AI569" s="5"/>
      <c r="AJ569" s="9"/>
      <c r="AK569" s="9"/>
      <c r="AL569" s="9"/>
      <c r="AM569" s="32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</row>
    <row r="570" spans="1:148" ht="18.75">
      <c r="A570" s="124"/>
      <c r="B570" s="13"/>
      <c r="C570" s="125"/>
      <c r="D570" s="32"/>
      <c r="E570" s="124">
        <v>11067500</v>
      </c>
      <c r="F570" s="13"/>
      <c r="G570" s="125" t="s">
        <v>4850</v>
      </c>
      <c r="H570" s="125" t="s">
        <v>4893</v>
      </c>
      <c r="I570" s="125" t="s">
        <v>4896</v>
      </c>
      <c r="J570" s="126">
        <v>5061999</v>
      </c>
      <c r="K570" s="125"/>
      <c r="M570" s="126" t="s">
        <v>3629</v>
      </c>
      <c r="N570" s="31">
        <v>428</v>
      </c>
      <c r="O570" s="129">
        <v>25.31</v>
      </c>
      <c r="P570" s="127">
        <v>41628</v>
      </c>
      <c r="Q570" s="127">
        <v>41985</v>
      </c>
      <c r="R570" s="31" t="s">
        <v>4073</v>
      </c>
      <c r="S570" s="126" t="s">
        <v>4892</v>
      </c>
      <c r="T570" s="126" t="s">
        <v>4891</v>
      </c>
      <c r="U570" s="92" t="s">
        <v>177</v>
      </c>
      <c r="V570" s="92"/>
      <c r="W570" s="31" t="s">
        <v>4907</v>
      </c>
      <c r="Y570" s="42"/>
      <c r="Z570" s="7"/>
      <c r="AE570" s="7"/>
      <c r="AF570" s="7"/>
      <c r="AG570" s="35"/>
      <c r="AH570" s="7"/>
      <c r="AI570" s="5"/>
      <c r="AJ570" s="9"/>
      <c r="AK570" s="9"/>
      <c r="AL570" s="9"/>
      <c r="AM570" s="32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</row>
    <row r="571" spans="2:148" ht="18.75">
      <c r="B571" s="13"/>
      <c r="C571" s="31"/>
      <c r="D571" s="32"/>
      <c r="E571" s="32">
        <v>167166</v>
      </c>
      <c r="G571" s="13" t="s">
        <v>3816</v>
      </c>
      <c r="H571" s="13" t="s">
        <v>3817</v>
      </c>
      <c r="I571" s="13" t="s">
        <v>3818</v>
      </c>
      <c r="L571" s="13" t="s">
        <v>2852</v>
      </c>
      <c r="M571" s="31">
        <v>78735</v>
      </c>
      <c r="N571" s="40">
        <v>406</v>
      </c>
      <c r="O571" s="51">
        <v>21.28</v>
      </c>
      <c r="P571" s="30">
        <v>36818</v>
      </c>
      <c r="Q571" s="30">
        <v>36901</v>
      </c>
      <c r="R571" s="30"/>
      <c r="S571" s="31" t="s">
        <v>3802</v>
      </c>
      <c r="T571" s="31" t="s">
        <v>3819</v>
      </c>
      <c r="U571" s="31" t="s">
        <v>3302</v>
      </c>
      <c r="W571" s="31" t="s">
        <v>1753</v>
      </c>
      <c r="Y571" s="42"/>
      <c r="Z571" s="43"/>
      <c r="AE571" s="7"/>
      <c r="AF571" s="7"/>
      <c r="AG571" s="35"/>
      <c r="AH571" s="7"/>
      <c r="AI571" s="5"/>
      <c r="AJ571" s="9"/>
      <c r="AK571" s="9"/>
      <c r="AL571" s="9"/>
      <c r="AM571" s="32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</row>
    <row r="572" spans="2:148" ht="18.75">
      <c r="B572" s="13"/>
      <c r="C572" s="124"/>
      <c r="D572" s="32"/>
      <c r="G572" s="13" t="s">
        <v>3051</v>
      </c>
      <c r="H572" s="13" t="s">
        <v>3151</v>
      </c>
      <c r="I572" s="13" t="s">
        <v>3153</v>
      </c>
      <c r="L572" s="13" t="s">
        <v>2853</v>
      </c>
      <c r="M572" s="31">
        <v>78735</v>
      </c>
      <c r="N572" s="40">
        <v>354</v>
      </c>
      <c r="O572" s="51">
        <v>53.12</v>
      </c>
      <c r="P572" s="30">
        <v>34670.04081632653</v>
      </c>
      <c r="Q572" s="30">
        <v>34922.04081632653</v>
      </c>
      <c r="R572" s="30"/>
      <c r="S572" s="31" t="s">
        <v>3154</v>
      </c>
      <c r="T572" s="31" t="s">
        <v>3155</v>
      </c>
      <c r="U572" s="31" t="s">
        <v>3302</v>
      </c>
      <c r="W572" s="31" t="s">
        <v>3514</v>
      </c>
      <c r="Y572" s="42"/>
      <c r="Z572" s="7"/>
      <c r="AE572" s="7"/>
      <c r="AF572" s="7"/>
      <c r="AG572" s="35"/>
      <c r="AH572" s="7"/>
      <c r="AI572" s="5"/>
      <c r="AJ572" s="9"/>
      <c r="AK572" s="9"/>
      <c r="AL572" s="9"/>
      <c r="AM572" s="32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</row>
    <row r="573" spans="2:148" ht="18.75">
      <c r="B573" s="13"/>
      <c r="C573" s="31"/>
      <c r="D573" s="32"/>
      <c r="E573" s="124">
        <v>11532606</v>
      </c>
      <c r="F573" s="13"/>
      <c r="G573" s="125" t="s">
        <v>5765</v>
      </c>
      <c r="H573" s="125" t="s">
        <v>5763</v>
      </c>
      <c r="I573" s="125" t="s">
        <v>5764</v>
      </c>
      <c r="J573" s="126">
        <v>1164357</v>
      </c>
      <c r="K573" s="13"/>
      <c r="M573" s="126" t="s">
        <v>3629</v>
      </c>
      <c r="N573" s="31">
        <v>370</v>
      </c>
      <c r="O573" s="129">
        <v>22.643</v>
      </c>
      <c r="P573" s="127">
        <v>42503</v>
      </c>
      <c r="Q573" s="127">
        <v>42765</v>
      </c>
      <c r="R573" s="31" t="s">
        <v>1028</v>
      </c>
      <c r="S573" s="126" t="s">
        <v>2247</v>
      </c>
      <c r="T573" s="126" t="s">
        <v>2227</v>
      </c>
      <c r="U573" s="92" t="s">
        <v>177</v>
      </c>
      <c r="V573" s="126"/>
      <c r="W573" s="31" t="s">
        <v>5821</v>
      </c>
      <c r="Y573" s="42"/>
      <c r="Z573" s="7"/>
      <c r="AE573" s="7"/>
      <c r="AF573" s="7"/>
      <c r="AG573" s="35"/>
      <c r="AH573" s="7"/>
      <c r="AI573" s="5"/>
      <c r="AJ573" s="9"/>
      <c r="AK573" s="9"/>
      <c r="AL573" s="9"/>
      <c r="AM573" s="32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</row>
    <row r="574" spans="2:148" ht="18.75">
      <c r="B574" s="13"/>
      <c r="C574" s="31"/>
      <c r="D574" s="32"/>
      <c r="E574" s="58">
        <v>298206</v>
      </c>
      <c r="G574" s="54" t="s">
        <v>1886</v>
      </c>
      <c r="H574" s="55" t="s">
        <v>2792</v>
      </c>
      <c r="I574" s="54" t="s">
        <v>2791</v>
      </c>
      <c r="J574" s="91"/>
      <c r="K574" s="91"/>
      <c r="L574" s="54" t="s">
        <v>2791</v>
      </c>
      <c r="M574" s="91">
        <v>78731</v>
      </c>
      <c r="N574" s="91">
        <v>210</v>
      </c>
      <c r="O574" s="98">
        <v>14.72</v>
      </c>
      <c r="P574" s="57">
        <v>38887</v>
      </c>
      <c r="Q574" s="54"/>
      <c r="R574" s="31" t="s">
        <v>1600</v>
      </c>
      <c r="S574" s="92" t="s">
        <v>3089</v>
      </c>
      <c r="T574" s="92" t="s">
        <v>4196</v>
      </c>
      <c r="U574" s="92" t="s">
        <v>554</v>
      </c>
      <c r="V574" s="92"/>
      <c r="W574" s="31" t="s">
        <v>1814</v>
      </c>
      <c r="Y574" s="42"/>
      <c r="Z574" s="43"/>
      <c r="AE574" s="7"/>
      <c r="AF574" s="7"/>
      <c r="AG574" s="35"/>
      <c r="AH574" s="7"/>
      <c r="AI574" s="5"/>
      <c r="AJ574" s="9"/>
      <c r="AK574" s="9"/>
      <c r="AL574" s="9"/>
      <c r="AM574" s="32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</row>
    <row r="575" spans="1:148" ht="18.75">
      <c r="A575" s="58"/>
      <c r="B575" s="13"/>
      <c r="C575" s="91"/>
      <c r="D575" s="32"/>
      <c r="E575" s="124">
        <v>10725983</v>
      </c>
      <c r="F575" s="13"/>
      <c r="G575" s="125" t="s">
        <v>1824</v>
      </c>
      <c r="H575" s="125" t="s">
        <v>1823</v>
      </c>
      <c r="I575" s="125" t="s">
        <v>1825</v>
      </c>
      <c r="J575" s="126">
        <v>3690564</v>
      </c>
      <c r="K575" s="125"/>
      <c r="M575" s="126" t="s">
        <v>4280</v>
      </c>
      <c r="N575" s="31">
        <v>400</v>
      </c>
      <c r="O575" s="129">
        <v>11.82</v>
      </c>
      <c r="P575" s="127">
        <v>40966</v>
      </c>
      <c r="Q575" s="13"/>
      <c r="R575" s="126" t="s">
        <v>4073</v>
      </c>
      <c r="S575" s="126" t="s">
        <v>1865</v>
      </c>
      <c r="T575" s="126"/>
      <c r="U575" s="92" t="s">
        <v>554</v>
      </c>
      <c r="V575" s="92"/>
      <c r="W575" s="31" t="s">
        <v>4388</v>
      </c>
      <c r="Y575" s="42"/>
      <c r="Z575" s="43"/>
      <c r="AE575" s="7"/>
      <c r="AF575" s="7"/>
      <c r="AG575" s="35"/>
      <c r="AH575" s="7"/>
      <c r="AI575" s="5"/>
      <c r="AJ575" s="9"/>
      <c r="AK575" s="9"/>
      <c r="AL575" s="9"/>
      <c r="AM575" s="32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</row>
    <row r="576" spans="2:148" ht="18.75">
      <c r="B576" s="13"/>
      <c r="C576" s="31"/>
      <c r="D576" s="32"/>
      <c r="E576" s="124">
        <v>11223666</v>
      </c>
      <c r="F576" s="13"/>
      <c r="G576" s="125" t="s">
        <v>5110</v>
      </c>
      <c r="H576" s="125" t="s">
        <v>1823</v>
      </c>
      <c r="I576" s="125" t="s">
        <v>5109</v>
      </c>
      <c r="J576" s="126">
        <v>702574</v>
      </c>
      <c r="K576" s="13"/>
      <c r="M576" s="126" t="s">
        <v>4280</v>
      </c>
      <c r="N576" s="52">
        <v>445</v>
      </c>
      <c r="O576" s="129">
        <v>26.35</v>
      </c>
      <c r="P576" s="127">
        <v>41908</v>
      </c>
      <c r="Q576" s="125"/>
      <c r="R576" s="52"/>
      <c r="S576" s="126" t="s">
        <v>1865</v>
      </c>
      <c r="T576" s="126" t="s">
        <v>5151</v>
      </c>
      <c r="U576" s="92" t="s">
        <v>554</v>
      </c>
      <c r="V576" s="92"/>
      <c r="W576" s="156" t="s">
        <v>5175</v>
      </c>
      <c r="Y576" s="42"/>
      <c r="Z576" s="7"/>
      <c r="AE576" s="7"/>
      <c r="AF576" s="7"/>
      <c r="AG576" s="35"/>
      <c r="AH576" s="7"/>
      <c r="AI576" s="5"/>
      <c r="AJ576" s="9"/>
      <c r="AK576" s="9"/>
      <c r="AL576" s="9"/>
      <c r="AM576" s="32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</row>
    <row r="577" spans="2:148" ht="18.75">
      <c r="B577" s="13"/>
      <c r="C577" s="31"/>
      <c r="D577" s="32"/>
      <c r="G577" s="13" t="s">
        <v>2336</v>
      </c>
      <c r="H577" s="13" t="s">
        <v>2338</v>
      </c>
      <c r="I577" s="13" t="s">
        <v>2339</v>
      </c>
      <c r="L577" s="13" t="s">
        <v>2854</v>
      </c>
      <c r="M577" s="31">
        <v>78749</v>
      </c>
      <c r="N577" s="40">
        <v>90</v>
      </c>
      <c r="O577" s="51">
        <v>10.100000381469727</v>
      </c>
      <c r="P577" s="30">
        <v>35548</v>
      </c>
      <c r="Q577" s="30">
        <v>35886</v>
      </c>
      <c r="R577" s="30"/>
      <c r="S577" s="31" t="s">
        <v>2340</v>
      </c>
      <c r="T577" s="31" t="s">
        <v>2341</v>
      </c>
      <c r="U577" s="31" t="s">
        <v>3302</v>
      </c>
      <c r="W577" s="31" t="s">
        <v>3524</v>
      </c>
      <c r="Y577" s="42"/>
      <c r="Z577" s="43"/>
      <c r="AE577" s="7"/>
      <c r="AF577" s="7"/>
      <c r="AG577" s="35"/>
      <c r="AH577" s="7"/>
      <c r="AI577" s="5"/>
      <c r="AJ577" s="9"/>
      <c r="AK577" s="9"/>
      <c r="AL577" s="9"/>
      <c r="AM577" s="32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</row>
    <row r="578" spans="2:148" ht="18.75">
      <c r="B578" s="13"/>
      <c r="C578" s="31"/>
      <c r="D578" s="32"/>
      <c r="E578" s="32">
        <v>10071918</v>
      </c>
      <c r="G578" s="13" t="s">
        <v>2514</v>
      </c>
      <c r="H578" s="13" t="s">
        <v>2513</v>
      </c>
      <c r="I578" s="13" t="s">
        <v>3647</v>
      </c>
      <c r="J578" s="31">
        <v>272414</v>
      </c>
      <c r="L578" s="34"/>
      <c r="M578" s="31" t="s">
        <v>3624</v>
      </c>
      <c r="N578" s="91">
        <v>165</v>
      </c>
      <c r="O578" s="98">
        <v>2.45</v>
      </c>
      <c r="P578" s="57">
        <v>39339</v>
      </c>
      <c r="Q578" s="57">
        <v>39590</v>
      </c>
      <c r="R578" s="92" t="s">
        <v>1547</v>
      </c>
      <c r="S578" s="92" t="s">
        <v>2515</v>
      </c>
      <c r="T578" s="31" t="s">
        <v>2516</v>
      </c>
      <c r="U578" s="31" t="s">
        <v>3302</v>
      </c>
      <c r="W578" s="92" t="s">
        <v>4069</v>
      </c>
      <c r="Y578" s="42"/>
      <c r="Z578" s="7"/>
      <c r="AE578" s="7"/>
      <c r="AF578" s="7"/>
      <c r="AG578" s="35"/>
      <c r="AH578" s="7"/>
      <c r="AI578" s="5"/>
      <c r="AJ578" s="9"/>
      <c r="AK578" s="9"/>
      <c r="AL578" s="9"/>
      <c r="AM578" s="32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</row>
    <row r="579" spans="2:148" ht="18.75">
      <c r="B579" s="13"/>
      <c r="C579" s="31"/>
      <c r="D579" s="32"/>
      <c r="G579" s="13" t="s">
        <v>2343</v>
      </c>
      <c r="H579" s="13" t="s">
        <v>3180</v>
      </c>
      <c r="I579" s="13" t="s">
        <v>1979</v>
      </c>
      <c r="L579" s="13" t="s">
        <v>2855</v>
      </c>
      <c r="M579" s="31">
        <v>78704</v>
      </c>
      <c r="N579" s="40">
        <v>7</v>
      </c>
      <c r="O579" s="51">
        <v>0.7</v>
      </c>
      <c r="P579" s="30">
        <v>35888.04081632653</v>
      </c>
      <c r="Q579" s="30">
        <v>36227.04081632653</v>
      </c>
      <c r="R579" s="30"/>
      <c r="S579" s="31" t="s">
        <v>1980</v>
      </c>
      <c r="T579" s="31" t="s">
        <v>1981</v>
      </c>
      <c r="U579" s="31" t="s">
        <v>3302</v>
      </c>
      <c r="W579" s="31" t="s">
        <v>3528</v>
      </c>
      <c r="Y579" s="42"/>
      <c r="Z579" s="7"/>
      <c r="AE579" s="7"/>
      <c r="AF579" s="7"/>
      <c r="AG579" s="35"/>
      <c r="AH579" s="7"/>
      <c r="AI579" s="5"/>
      <c r="AJ579" s="9"/>
      <c r="AK579" s="9"/>
      <c r="AL579" s="9"/>
      <c r="AM579" s="32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</row>
    <row r="580" spans="2:148" ht="18.75">
      <c r="B580" s="13"/>
      <c r="C580" s="31"/>
      <c r="D580" s="32"/>
      <c r="E580" s="124">
        <v>10641725</v>
      </c>
      <c r="F580" s="13"/>
      <c r="G580" s="125" t="s">
        <v>3949</v>
      </c>
      <c r="H580" s="125" t="s">
        <v>3947</v>
      </c>
      <c r="I580" s="125" t="s">
        <v>3948</v>
      </c>
      <c r="J580" s="126">
        <v>94155</v>
      </c>
      <c r="K580" s="13"/>
      <c r="M580" s="126" t="s">
        <v>539</v>
      </c>
      <c r="N580" s="31">
        <v>40</v>
      </c>
      <c r="O580" s="51">
        <v>0.49</v>
      </c>
      <c r="P580" s="127">
        <v>40780</v>
      </c>
      <c r="Q580" s="127">
        <v>40949</v>
      </c>
      <c r="R580" s="31" t="s">
        <v>2126</v>
      </c>
      <c r="S580" s="126" t="s">
        <v>2130</v>
      </c>
      <c r="T580" s="126" t="s">
        <v>119</v>
      </c>
      <c r="U580" s="31" t="s">
        <v>3302</v>
      </c>
      <c r="W580" s="31" t="s">
        <v>3104</v>
      </c>
      <c r="Y580" s="42"/>
      <c r="Z580" s="43"/>
      <c r="AE580" s="7"/>
      <c r="AF580" s="7"/>
      <c r="AG580" s="35"/>
      <c r="AH580" s="7"/>
      <c r="AI580" s="5"/>
      <c r="AJ580" s="9"/>
      <c r="AK580" s="9"/>
      <c r="AL580" s="9"/>
      <c r="AM580" s="32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</row>
    <row r="581" spans="2:148" ht="18.75">
      <c r="B581" s="13"/>
      <c r="C581" s="31"/>
      <c r="D581" s="32"/>
      <c r="E581" s="124">
        <v>10766126</v>
      </c>
      <c r="F581" s="13"/>
      <c r="G581" s="125" t="s">
        <v>4416</v>
      </c>
      <c r="H581" s="125" t="s">
        <v>4417</v>
      </c>
      <c r="I581" s="125" t="s">
        <v>4418</v>
      </c>
      <c r="J581" s="126">
        <v>3774795</v>
      </c>
      <c r="K581" s="125"/>
      <c r="M581" s="126" t="s">
        <v>546</v>
      </c>
      <c r="N581" s="31">
        <v>250</v>
      </c>
      <c r="O581" s="129">
        <v>13.255</v>
      </c>
      <c r="P581" s="127">
        <v>41044</v>
      </c>
      <c r="R581" s="31" t="s">
        <v>1871</v>
      </c>
      <c r="S581" s="126" t="s">
        <v>520</v>
      </c>
      <c r="T581" s="126" t="s">
        <v>2227</v>
      </c>
      <c r="U581" s="31" t="s">
        <v>554</v>
      </c>
      <c r="W581" s="31" t="s">
        <v>4461</v>
      </c>
      <c r="Y581" s="42"/>
      <c r="Z581" s="43"/>
      <c r="AE581" s="7"/>
      <c r="AF581" s="7"/>
      <c r="AG581" s="35"/>
      <c r="AH581" s="7"/>
      <c r="AI581" s="5"/>
      <c r="AJ581" s="9"/>
      <c r="AK581" s="9"/>
      <c r="AL581" s="9"/>
      <c r="AM581" s="32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</row>
    <row r="582" spans="2:148" ht="18.75">
      <c r="B582" s="13"/>
      <c r="C582" s="31"/>
      <c r="D582" s="32"/>
      <c r="E582" s="124">
        <v>10884050</v>
      </c>
      <c r="F582" s="13"/>
      <c r="G582" s="125" t="s">
        <v>4666</v>
      </c>
      <c r="H582" s="125" t="s">
        <v>5079</v>
      </c>
      <c r="I582" s="125" t="s">
        <v>4418</v>
      </c>
      <c r="J582" s="126">
        <v>3774795</v>
      </c>
      <c r="K582" s="13"/>
      <c r="M582" s="126" t="s">
        <v>546</v>
      </c>
      <c r="N582" s="4">
        <v>250</v>
      </c>
      <c r="O582" s="129">
        <v>13.255</v>
      </c>
      <c r="P582" s="127">
        <v>41291</v>
      </c>
      <c r="Q582" s="193" t="s">
        <v>4984</v>
      </c>
      <c r="R582" s="126" t="s">
        <v>1871</v>
      </c>
      <c r="S582" s="126" t="s">
        <v>2247</v>
      </c>
      <c r="T582" s="126" t="s">
        <v>2227</v>
      </c>
      <c r="U582" s="92" t="s">
        <v>3302</v>
      </c>
      <c r="V582" s="92"/>
      <c r="W582" s="31" t="s">
        <v>4698</v>
      </c>
      <c r="Y582" s="42"/>
      <c r="Z582" s="43"/>
      <c r="AE582" s="7"/>
      <c r="AF582" s="7"/>
      <c r="AG582" s="6"/>
      <c r="AH582" s="7"/>
      <c r="AI582" s="5"/>
      <c r="AJ582" s="9"/>
      <c r="AK582" s="9"/>
      <c r="AL582" s="9"/>
      <c r="AM582" s="32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</row>
    <row r="583" spans="1:148" ht="17.25" customHeight="1">
      <c r="A583" s="124"/>
      <c r="B583" s="13"/>
      <c r="C583" s="125"/>
      <c r="D583" s="32"/>
      <c r="E583" s="58">
        <v>305565</v>
      </c>
      <c r="G583" s="58" t="s">
        <v>1458</v>
      </c>
      <c r="H583" s="58" t="s">
        <v>401</v>
      </c>
      <c r="I583" s="58" t="s">
        <v>1459</v>
      </c>
      <c r="J583" s="91">
        <v>92762</v>
      </c>
      <c r="K583" s="91"/>
      <c r="L583" s="58" t="s">
        <v>1459</v>
      </c>
      <c r="M583" s="91">
        <v>78701</v>
      </c>
      <c r="N583" s="91">
        <v>185</v>
      </c>
      <c r="O583" s="98">
        <v>0.72</v>
      </c>
      <c r="P583" s="112">
        <v>38996</v>
      </c>
      <c r="Q583" s="112">
        <v>39189</v>
      </c>
      <c r="R583" s="91" t="s">
        <v>4325</v>
      </c>
      <c r="S583" s="91" t="s">
        <v>399</v>
      </c>
      <c r="T583" s="91" t="s">
        <v>400</v>
      </c>
      <c r="U583" s="31" t="s">
        <v>3302</v>
      </c>
      <c r="W583" s="31" t="s">
        <v>4322</v>
      </c>
      <c r="Y583" s="42"/>
      <c r="Z583" s="43"/>
      <c r="AE583" s="7"/>
      <c r="AF583" s="7"/>
      <c r="AG583" s="6"/>
      <c r="AH583" s="7"/>
      <c r="AI583" s="5"/>
      <c r="AJ583" s="9"/>
      <c r="AK583" s="9"/>
      <c r="AL583" s="9"/>
      <c r="AM583" s="32"/>
      <c r="AN583" s="1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</row>
    <row r="584" spans="2:148" ht="18.75">
      <c r="B584" s="13"/>
      <c r="C584" s="31"/>
      <c r="D584" s="32"/>
      <c r="G584" s="13" t="s">
        <v>4118</v>
      </c>
      <c r="H584" s="13" t="s">
        <v>3142</v>
      </c>
      <c r="I584" s="13" t="s">
        <v>2953</v>
      </c>
      <c r="L584" s="13" t="s">
        <v>1065</v>
      </c>
      <c r="M584" s="31">
        <v>78739</v>
      </c>
      <c r="N584" s="40">
        <v>498</v>
      </c>
      <c r="O584" s="51">
        <v>37.99</v>
      </c>
      <c r="P584" s="30">
        <v>35933</v>
      </c>
      <c r="Q584" s="30">
        <v>36060</v>
      </c>
      <c r="R584" s="30"/>
      <c r="S584" s="31" t="s">
        <v>2670</v>
      </c>
      <c r="T584" s="31" t="s">
        <v>2669</v>
      </c>
      <c r="U584" s="31" t="s">
        <v>3302</v>
      </c>
      <c r="W584" s="31" t="s">
        <v>3528</v>
      </c>
      <c r="Y584" s="42"/>
      <c r="Z584" s="43"/>
      <c r="AE584" s="7"/>
      <c r="AF584" s="7"/>
      <c r="AG584" s="6"/>
      <c r="AH584" s="7"/>
      <c r="AI584" s="5"/>
      <c r="AJ584" s="9"/>
      <c r="AK584" s="9"/>
      <c r="AL584" s="9"/>
      <c r="AM584" s="5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</row>
    <row r="585" spans="2:148" ht="18.75">
      <c r="B585" s="13"/>
      <c r="C585" s="31"/>
      <c r="D585" s="32"/>
      <c r="E585" s="124">
        <v>10144276</v>
      </c>
      <c r="F585" s="13"/>
      <c r="G585" s="125" t="s">
        <v>3702</v>
      </c>
      <c r="H585" s="125" t="s">
        <v>3703</v>
      </c>
      <c r="I585" s="125" t="s">
        <v>3704</v>
      </c>
      <c r="J585" s="126">
        <v>3355651</v>
      </c>
      <c r="K585" s="126"/>
      <c r="L585" s="125"/>
      <c r="M585" s="126" t="s">
        <v>4280</v>
      </c>
      <c r="N585" s="126">
        <v>372</v>
      </c>
      <c r="O585" s="129">
        <v>66.5</v>
      </c>
      <c r="P585" s="127">
        <v>39570</v>
      </c>
      <c r="R585" s="126" t="s">
        <v>1655</v>
      </c>
      <c r="S585" s="126" t="s">
        <v>2244</v>
      </c>
      <c r="T585" s="31" t="s">
        <v>2245</v>
      </c>
      <c r="U585" s="126" t="s">
        <v>554</v>
      </c>
      <c r="V585" s="126"/>
      <c r="W585" s="31" t="s">
        <v>266</v>
      </c>
      <c r="Y585" s="42"/>
      <c r="Z585" s="43"/>
      <c r="AE585" s="7"/>
      <c r="AF585" s="7"/>
      <c r="AG585" s="6"/>
      <c r="AH585" s="7"/>
      <c r="AI585" s="5"/>
      <c r="AJ585" s="9"/>
      <c r="AK585" s="9"/>
      <c r="AL585" s="9"/>
      <c r="AM585" s="5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</row>
    <row r="586" spans="2:148" ht="18.75">
      <c r="B586" s="13"/>
      <c r="C586" s="31"/>
      <c r="D586" s="32"/>
      <c r="E586" s="124">
        <v>10909767</v>
      </c>
      <c r="F586" s="13"/>
      <c r="G586" s="125" t="s">
        <v>4643</v>
      </c>
      <c r="H586" s="125" t="s">
        <v>4642</v>
      </c>
      <c r="I586" s="125" t="s">
        <v>2468</v>
      </c>
      <c r="J586" s="126">
        <v>3129218</v>
      </c>
      <c r="K586" s="13"/>
      <c r="M586" s="126" t="s">
        <v>3920</v>
      </c>
      <c r="N586" s="4">
        <v>224</v>
      </c>
      <c r="O586" s="129">
        <v>34.73</v>
      </c>
      <c r="P586" s="127">
        <v>41340</v>
      </c>
      <c r="Q586" s="13"/>
      <c r="R586" s="126" t="s">
        <v>4073</v>
      </c>
      <c r="S586" s="126" t="s">
        <v>4682</v>
      </c>
      <c r="T586" s="126" t="s">
        <v>4674</v>
      </c>
      <c r="U586" s="31" t="s">
        <v>554</v>
      </c>
      <c r="W586" s="31" t="s">
        <v>4698</v>
      </c>
      <c r="Y586" s="42"/>
      <c r="Z586" s="7"/>
      <c r="AA586" s="42"/>
      <c r="AB586" s="7"/>
      <c r="AC586" s="5"/>
      <c r="AD586" s="7"/>
      <c r="AE586" s="7"/>
      <c r="AF586" s="7"/>
      <c r="AG586" s="6"/>
      <c r="AH586" s="7"/>
      <c r="AI586" s="5"/>
      <c r="AJ586" s="9"/>
      <c r="AK586" s="9"/>
      <c r="AL586" s="9"/>
      <c r="AM586" s="5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</row>
    <row r="587" spans="2:148" ht="18.75">
      <c r="B587" s="13"/>
      <c r="C587" s="31"/>
      <c r="D587" s="32"/>
      <c r="E587" s="56" t="s">
        <v>5500</v>
      </c>
      <c r="G587" s="54" t="s">
        <v>5162</v>
      </c>
      <c r="H587" s="54" t="s">
        <v>5163</v>
      </c>
      <c r="I587" s="32" t="s">
        <v>3454</v>
      </c>
      <c r="J587" s="31">
        <v>3129218</v>
      </c>
      <c r="L587" s="54" t="s">
        <v>2468</v>
      </c>
      <c r="M587" s="91">
        <v>78745</v>
      </c>
      <c r="N587" s="91">
        <v>220</v>
      </c>
      <c r="O587" s="98">
        <v>34.705</v>
      </c>
      <c r="P587" s="57">
        <v>38911</v>
      </c>
      <c r="Q587" s="57">
        <v>39286</v>
      </c>
      <c r="R587" s="31" t="s">
        <v>4073</v>
      </c>
      <c r="S587" s="57" t="s">
        <v>1233</v>
      </c>
      <c r="T587" s="92" t="s">
        <v>1234</v>
      </c>
      <c r="U587" s="92" t="s">
        <v>906</v>
      </c>
      <c r="V587" s="92"/>
      <c r="W587" s="31" t="s">
        <v>769</v>
      </c>
      <c r="Y587" s="42"/>
      <c r="Z587" s="7"/>
      <c r="AA587" s="42"/>
      <c r="AB587" s="7"/>
      <c r="AC587" s="5"/>
      <c r="AD587" s="7"/>
      <c r="AE587" s="7"/>
      <c r="AF587" s="7"/>
      <c r="AG587" s="6"/>
      <c r="AH587" s="7"/>
      <c r="AI587" s="5"/>
      <c r="AJ587" s="9"/>
      <c r="AK587" s="9"/>
      <c r="AL587" s="9"/>
      <c r="AM587" s="5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</row>
    <row r="588" spans="2:148" ht="18.75">
      <c r="B588" s="13"/>
      <c r="C588" s="31"/>
      <c r="D588" s="32"/>
      <c r="E588" s="253">
        <v>11667063</v>
      </c>
      <c r="F588" s="215"/>
      <c r="G588" s="254" t="s">
        <v>6112</v>
      </c>
      <c r="H588" s="254" t="s">
        <v>6113</v>
      </c>
      <c r="I588" s="254" t="s">
        <v>6114</v>
      </c>
      <c r="J588" s="254">
        <v>5400921</v>
      </c>
      <c r="K588" s="215"/>
      <c r="L588" s="215"/>
      <c r="M588" s="255" t="s">
        <v>4071</v>
      </c>
      <c r="N588" s="220">
        <v>342</v>
      </c>
      <c r="O588" s="255" t="s">
        <v>6115</v>
      </c>
      <c r="P588" s="256">
        <v>42768</v>
      </c>
      <c r="Q588" s="220"/>
      <c r="R588" s="220" t="s">
        <v>259</v>
      </c>
      <c r="S588" s="255" t="s">
        <v>6116</v>
      </c>
      <c r="T588" s="255" t="s">
        <v>6117</v>
      </c>
      <c r="U588" s="255" t="s">
        <v>907</v>
      </c>
      <c r="W588" s="156" t="s">
        <v>6159</v>
      </c>
      <c r="Y588" s="42"/>
      <c r="Z588" s="7"/>
      <c r="AA588" s="42"/>
      <c r="AB588" s="7"/>
      <c r="AC588" s="5"/>
      <c r="AD588" s="7"/>
      <c r="AE588" s="7"/>
      <c r="AF588" s="7"/>
      <c r="AG588" s="35"/>
      <c r="AH588" s="7"/>
      <c r="AI588" s="5"/>
      <c r="AJ588" s="9"/>
      <c r="AK588" s="9"/>
      <c r="AL588" s="9"/>
      <c r="AM588" s="5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</row>
    <row r="589" spans="2:148" ht="18.75">
      <c r="B589" s="13"/>
      <c r="C589" s="91"/>
      <c r="D589" s="32"/>
      <c r="E589" s="152">
        <v>11434532</v>
      </c>
      <c r="F589" s="153"/>
      <c r="G589" s="154" t="s">
        <v>5702</v>
      </c>
      <c r="H589" s="153" t="s">
        <v>5703</v>
      </c>
      <c r="I589" s="154" t="s">
        <v>5704</v>
      </c>
      <c r="J589" s="155">
        <v>5303880</v>
      </c>
      <c r="K589" s="153"/>
      <c r="L589" s="153"/>
      <c r="M589" s="155" t="s">
        <v>546</v>
      </c>
      <c r="N589" s="156">
        <v>400</v>
      </c>
      <c r="O589" s="162">
        <v>19.559</v>
      </c>
      <c r="P589" s="157">
        <v>42298</v>
      </c>
      <c r="Q589" s="157">
        <v>42599</v>
      </c>
      <c r="R589" s="155" t="s">
        <v>4460</v>
      </c>
      <c r="S589" s="155" t="s">
        <v>5705</v>
      </c>
      <c r="T589" s="155" t="s">
        <v>2224</v>
      </c>
      <c r="U589" s="92" t="s">
        <v>177</v>
      </c>
      <c r="V589" s="92"/>
      <c r="W589" s="163" t="s">
        <v>5676</v>
      </c>
      <c r="Y589" s="42"/>
      <c r="Z589" s="7"/>
      <c r="AA589" s="42"/>
      <c r="AB589" s="7"/>
      <c r="AC589" s="5"/>
      <c r="AD589" s="7"/>
      <c r="AE589" s="7"/>
      <c r="AF589" s="7"/>
      <c r="AG589" s="35"/>
      <c r="AH589" s="7"/>
      <c r="AI589" s="5"/>
      <c r="AJ589" s="9"/>
      <c r="AK589" s="9"/>
      <c r="AL589" s="9"/>
      <c r="AM589" s="5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</row>
    <row r="590" spans="4:148" ht="18.75">
      <c r="D590" s="32"/>
      <c r="E590" s="152">
        <v>10818869</v>
      </c>
      <c r="F590" s="153"/>
      <c r="G590" s="154" t="s">
        <v>4469</v>
      </c>
      <c r="H590" s="154" t="s">
        <v>4467</v>
      </c>
      <c r="I590" s="154" t="s">
        <v>4468</v>
      </c>
      <c r="J590" s="155">
        <v>5052882</v>
      </c>
      <c r="K590" s="153"/>
      <c r="L590" s="153"/>
      <c r="M590" s="155" t="s">
        <v>539</v>
      </c>
      <c r="N590" s="156">
        <v>12</v>
      </c>
      <c r="O590" s="159">
        <v>4.69</v>
      </c>
      <c r="P590" s="157">
        <v>41149</v>
      </c>
      <c r="Q590" s="151" t="s">
        <v>4978</v>
      </c>
      <c r="R590" s="156" t="s">
        <v>4073</v>
      </c>
      <c r="S590" s="155" t="s">
        <v>126</v>
      </c>
      <c r="T590" s="155" t="s">
        <v>1970</v>
      </c>
      <c r="U590" s="31" t="s">
        <v>3302</v>
      </c>
      <c r="W590" s="156" t="s">
        <v>4514</v>
      </c>
      <c r="Y590" s="42"/>
      <c r="Z590" s="7"/>
      <c r="AA590" s="42"/>
      <c r="AB590" s="7"/>
      <c r="AC590" s="5"/>
      <c r="AD590" s="7"/>
      <c r="AE590" s="7"/>
      <c r="AF590" s="7"/>
      <c r="AG590" s="35"/>
      <c r="AH590" s="7"/>
      <c r="AI590" s="5"/>
      <c r="AJ590" s="9"/>
      <c r="AK590" s="9"/>
      <c r="AL590" s="9"/>
      <c r="AM590" s="5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6"/>
      <c r="BX590" s="6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</row>
    <row r="591" spans="2:148" ht="18.75">
      <c r="B591" s="13"/>
      <c r="C591" s="31"/>
      <c r="D591" s="32"/>
      <c r="E591" s="32">
        <v>106905</v>
      </c>
      <c r="G591" s="13" t="s">
        <v>2810</v>
      </c>
      <c r="H591" s="13" t="s">
        <v>947</v>
      </c>
      <c r="I591" s="13" t="s">
        <v>152</v>
      </c>
      <c r="L591" s="13" t="s">
        <v>2856</v>
      </c>
      <c r="M591" s="31">
        <v>78641</v>
      </c>
      <c r="N591" s="40">
        <v>8</v>
      </c>
      <c r="O591" s="51">
        <v>3.9</v>
      </c>
      <c r="P591" s="30">
        <v>36445</v>
      </c>
      <c r="Q591" s="30">
        <v>36595</v>
      </c>
      <c r="R591" s="30"/>
      <c r="S591" s="31" t="s">
        <v>2811</v>
      </c>
      <c r="T591" s="31" t="s">
        <v>2812</v>
      </c>
      <c r="U591" s="31" t="s">
        <v>3302</v>
      </c>
      <c r="W591" s="31" t="s">
        <v>2815</v>
      </c>
      <c r="Y591" s="42"/>
      <c r="Z591" s="43"/>
      <c r="AA591" s="42"/>
      <c r="AB591" s="7"/>
      <c r="AC591" s="5"/>
      <c r="AD591" s="7"/>
      <c r="AE591" s="7"/>
      <c r="AF591" s="7"/>
      <c r="AG591" s="35"/>
      <c r="AH591" s="7"/>
      <c r="AI591" s="5"/>
      <c r="AJ591" s="9"/>
      <c r="AK591" s="9"/>
      <c r="AL591" s="9"/>
      <c r="AM591" s="5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6"/>
      <c r="BX591" s="6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</row>
    <row r="592" spans="2:148" ht="18.75">
      <c r="B592" s="13"/>
      <c r="C592" s="31"/>
      <c r="D592" s="32"/>
      <c r="E592" s="124">
        <v>11618721</v>
      </c>
      <c r="F592" s="13"/>
      <c r="G592" s="202" t="s">
        <v>5974</v>
      </c>
      <c r="H592" s="202" t="s">
        <v>6024</v>
      </c>
      <c r="I592" s="202" t="s">
        <v>5973</v>
      </c>
      <c r="J592" s="202">
        <v>598886</v>
      </c>
      <c r="K592" s="13"/>
      <c r="M592" s="209" t="s">
        <v>532</v>
      </c>
      <c r="N592" s="210">
        <v>6</v>
      </c>
      <c r="O592" s="211">
        <v>0.41</v>
      </c>
      <c r="P592" s="212">
        <v>42662</v>
      </c>
      <c r="Q592" s="202"/>
      <c r="R592" s="31" t="s">
        <v>5522</v>
      </c>
      <c r="S592" s="209" t="s">
        <v>6023</v>
      </c>
      <c r="T592" s="209" t="s">
        <v>2122</v>
      </c>
      <c r="U592" s="209" t="s">
        <v>907</v>
      </c>
      <c r="V592" s="209"/>
      <c r="W592" s="31" t="s">
        <v>6048</v>
      </c>
      <c r="Y592" s="42"/>
      <c r="Z592" s="43"/>
      <c r="AA592" s="42"/>
      <c r="AB592" s="7"/>
      <c r="AC592" s="5"/>
      <c r="AD592" s="7"/>
      <c r="AE592" s="7"/>
      <c r="AF592" s="7"/>
      <c r="AG592" s="35"/>
      <c r="AH592" s="7"/>
      <c r="AI592" s="5"/>
      <c r="AJ592" s="9"/>
      <c r="AK592" s="9"/>
      <c r="AL592" s="9"/>
      <c r="AM592" s="5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6"/>
      <c r="BX592" s="6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</row>
    <row r="593" spans="2:148" ht="18.75">
      <c r="B593" s="13"/>
      <c r="C593" s="189"/>
      <c r="D593" s="32"/>
      <c r="G593" s="13" t="s">
        <v>1983</v>
      </c>
      <c r="H593" s="13" t="s">
        <v>3196</v>
      </c>
      <c r="I593" s="13" t="s">
        <v>480</v>
      </c>
      <c r="L593" s="13" t="s">
        <v>2857</v>
      </c>
      <c r="M593" s="31">
        <v>78753</v>
      </c>
      <c r="N593" s="40">
        <v>256</v>
      </c>
      <c r="O593" s="51">
        <v>27.02</v>
      </c>
      <c r="P593" s="30">
        <v>34764</v>
      </c>
      <c r="Q593" s="30">
        <v>35543</v>
      </c>
      <c r="R593" s="30"/>
      <c r="S593" s="31" t="s">
        <v>1984</v>
      </c>
      <c r="T593" s="31" t="s">
        <v>1985</v>
      </c>
      <c r="U593" s="31" t="s">
        <v>3302</v>
      </c>
      <c r="W593" s="31" t="s">
        <v>3515</v>
      </c>
      <c r="Y593" s="42"/>
      <c r="Z593" s="43"/>
      <c r="AA593" s="42"/>
      <c r="AB593" s="7"/>
      <c r="AC593" s="5"/>
      <c r="AD593" s="7"/>
      <c r="AE593" s="7"/>
      <c r="AF593" s="7"/>
      <c r="AG593" s="35"/>
      <c r="AH593" s="7"/>
      <c r="AI593" s="5"/>
      <c r="AJ593" s="9"/>
      <c r="AK593" s="9"/>
      <c r="AL593" s="9"/>
      <c r="AM593" s="5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7"/>
      <c r="BP593" s="9"/>
      <c r="BQ593" s="5"/>
      <c r="BR593" s="16"/>
      <c r="BS593" s="44"/>
      <c r="BT593" s="9"/>
      <c r="BU593" s="9"/>
      <c r="BV593" s="9"/>
      <c r="BW593" s="9"/>
      <c r="BX593" s="7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</row>
    <row r="594" spans="2:148" ht="18.75">
      <c r="B594" s="13"/>
      <c r="C594" s="31"/>
      <c r="D594" s="32"/>
      <c r="E594" s="124" t="s">
        <v>2614</v>
      </c>
      <c r="F594" s="13"/>
      <c r="G594" s="125" t="s">
        <v>3706</v>
      </c>
      <c r="H594" s="125" t="s">
        <v>2615</v>
      </c>
      <c r="I594" s="125" t="s">
        <v>3708</v>
      </c>
      <c r="J594" s="126">
        <v>3356769</v>
      </c>
      <c r="K594" s="126"/>
      <c r="L594" s="125"/>
      <c r="M594" s="126" t="s">
        <v>3707</v>
      </c>
      <c r="N594" s="126">
        <v>120</v>
      </c>
      <c r="O594" s="129">
        <v>8.485</v>
      </c>
      <c r="P594" s="127">
        <v>39652</v>
      </c>
      <c r="R594" s="126" t="s">
        <v>4325</v>
      </c>
      <c r="S594" s="126" t="s">
        <v>2249</v>
      </c>
      <c r="T594" s="31" t="s">
        <v>2225</v>
      </c>
      <c r="U594" s="126" t="s">
        <v>554</v>
      </c>
      <c r="V594" s="126"/>
      <c r="W594" s="31" t="s">
        <v>266</v>
      </c>
      <c r="Y594" s="42"/>
      <c r="Z594" s="43"/>
      <c r="AA594" s="42"/>
      <c r="AB594" s="7"/>
      <c r="AC594" s="5"/>
      <c r="AD594" s="7"/>
      <c r="AE594" s="7"/>
      <c r="AF594" s="7"/>
      <c r="AG594" s="35"/>
      <c r="AH594" s="7"/>
      <c r="AI594" s="5"/>
      <c r="AJ594" s="9"/>
      <c r="AK594" s="9"/>
      <c r="AL594" s="9"/>
      <c r="AM594" s="5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7"/>
      <c r="BP594" s="9"/>
      <c r="BQ594" s="5"/>
      <c r="BR594" s="16"/>
      <c r="BS594" s="44"/>
      <c r="BT594" s="9"/>
      <c r="BU594" s="9"/>
      <c r="BV594" s="9"/>
      <c r="BW594" s="9"/>
      <c r="BX594" s="7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</row>
    <row r="595" spans="2:148" ht="18.75">
      <c r="B595" s="13"/>
      <c r="C595" s="31"/>
      <c r="D595" s="32"/>
      <c r="G595" s="13" t="s">
        <v>1988</v>
      </c>
      <c r="H595" s="13" t="s">
        <v>1989</v>
      </c>
      <c r="I595" s="13" t="s">
        <v>1990</v>
      </c>
      <c r="L595" s="13" t="s">
        <v>2078</v>
      </c>
      <c r="M595" s="31">
        <v>78728</v>
      </c>
      <c r="N595" s="40">
        <v>512</v>
      </c>
      <c r="O595" s="51">
        <v>30.12</v>
      </c>
      <c r="P595" s="30" t="s">
        <v>411</v>
      </c>
      <c r="Q595" s="30" t="s">
        <v>411</v>
      </c>
      <c r="R595" s="30"/>
      <c r="S595" s="31" t="s">
        <v>1991</v>
      </c>
      <c r="T595" s="31" t="s">
        <v>1992</v>
      </c>
      <c r="U595" s="31" t="s">
        <v>3302</v>
      </c>
      <c r="W595" s="31" t="s">
        <v>3520</v>
      </c>
      <c r="Y595" s="42"/>
      <c r="Z595" s="43"/>
      <c r="AA595" s="42"/>
      <c r="AB595" s="7"/>
      <c r="AC595" s="5"/>
      <c r="AD595" s="7"/>
      <c r="AE595" s="7"/>
      <c r="AF595" s="7"/>
      <c r="AG595" s="35"/>
      <c r="AH595" s="7"/>
      <c r="AI595" s="5"/>
      <c r="AJ595" s="9"/>
      <c r="AK595" s="9"/>
      <c r="AL595" s="9"/>
      <c r="AM595" s="5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7"/>
      <c r="BP595" s="9"/>
      <c r="BQ595" s="5"/>
      <c r="BR595" s="16"/>
      <c r="BS595" s="44"/>
      <c r="BT595" s="9"/>
      <c r="BU595" s="9"/>
      <c r="BV595" s="9"/>
      <c r="BW595" s="9"/>
      <c r="BX595" s="7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</row>
    <row r="596" spans="2:148" ht="18.75">
      <c r="B596" s="13"/>
      <c r="C596" s="31"/>
      <c r="D596" s="32"/>
      <c r="E596" s="152">
        <v>11389239</v>
      </c>
      <c r="F596" s="153"/>
      <c r="G596" s="154" t="s">
        <v>5457</v>
      </c>
      <c r="H596" s="154" t="s">
        <v>5930</v>
      </c>
      <c r="I596" s="154" t="s">
        <v>5456</v>
      </c>
      <c r="J596" s="155">
        <v>3375853</v>
      </c>
      <c r="K596" s="153"/>
      <c r="L596" s="153"/>
      <c r="M596" s="155" t="s">
        <v>546</v>
      </c>
      <c r="N596" s="155">
        <v>330</v>
      </c>
      <c r="O596" s="159">
        <v>19.082</v>
      </c>
      <c r="P596" s="157">
        <v>42207</v>
      </c>
      <c r="Q596" s="157">
        <v>42583</v>
      </c>
      <c r="R596" s="156" t="s">
        <v>4073</v>
      </c>
      <c r="S596" s="155" t="s">
        <v>5509</v>
      </c>
      <c r="T596" s="155" t="s">
        <v>5510</v>
      </c>
      <c r="U596" s="92" t="s">
        <v>177</v>
      </c>
      <c r="V596" s="92"/>
      <c r="W596" s="156" t="s">
        <v>5551</v>
      </c>
      <c r="Y596" s="42"/>
      <c r="Z596" s="43"/>
      <c r="AA596" s="42"/>
      <c r="AB596" s="7"/>
      <c r="AC596" s="5"/>
      <c r="AD596" s="7"/>
      <c r="AE596" s="7"/>
      <c r="AF596" s="7"/>
      <c r="AG596" s="35"/>
      <c r="AH596" s="7"/>
      <c r="AI596" s="5"/>
      <c r="AJ596" s="9"/>
      <c r="AK596" s="9"/>
      <c r="AL596" s="9"/>
      <c r="AM596" s="5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7"/>
      <c r="BP596" s="9"/>
      <c r="BQ596" s="5"/>
      <c r="BR596" s="16"/>
      <c r="BS596" s="44"/>
      <c r="BT596" s="9"/>
      <c r="BU596" s="9"/>
      <c r="BV596" s="9"/>
      <c r="BW596" s="9"/>
      <c r="BX596" s="7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</row>
    <row r="597" spans="2:148" ht="18.75">
      <c r="B597" s="13"/>
      <c r="C597" s="31"/>
      <c r="D597" s="32"/>
      <c r="E597" s="124" t="s">
        <v>5573</v>
      </c>
      <c r="F597" s="13"/>
      <c r="G597" s="125" t="s">
        <v>5560</v>
      </c>
      <c r="H597" s="125" t="s">
        <v>5572</v>
      </c>
      <c r="I597" s="125" t="s">
        <v>5111</v>
      </c>
      <c r="J597" s="126">
        <v>410432</v>
      </c>
      <c r="K597" s="13"/>
      <c r="M597" s="126" t="s">
        <v>539</v>
      </c>
      <c r="N597" s="31">
        <v>38</v>
      </c>
      <c r="O597" s="129">
        <v>1.397</v>
      </c>
      <c r="P597" s="127">
        <v>41886</v>
      </c>
      <c r="Q597" s="127">
        <v>42537</v>
      </c>
      <c r="R597" s="126" t="s">
        <v>4460</v>
      </c>
      <c r="S597" s="126" t="s">
        <v>5152</v>
      </c>
      <c r="T597" s="126" t="s">
        <v>4492</v>
      </c>
      <c r="U597" s="92" t="s">
        <v>177</v>
      </c>
      <c r="V597" s="92"/>
      <c r="W597" s="31" t="s">
        <v>5175</v>
      </c>
      <c r="Y597" s="42"/>
      <c r="Z597" s="43"/>
      <c r="AA597" s="42"/>
      <c r="AB597" s="7"/>
      <c r="AC597" s="5"/>
      <c r="AD597" s="7"/>
      <c r="AE597" s="7"/>
      <c r="AF597" s="7"/>
      <c r="AG597" s="35"/>
      <c r="AH597" s="7"/>
      <c r="AI597" s="5"/>
      <c r="AJ597" s="9"/>
      <c r="AK597" s="9"/>
      <c r="AL597" s="9"/>
      <c r="AM597" s="5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7"/>
      <c r="BP597" s="9"/>
      <c r="BQ597" s="5"/>
      <c r="BR597" s="16"/>
      <c r="BS597" s="44"/>
      <c r="BT597" s="9"/>
      <c r="BU597" s="9"/>
      <c r="BV597" s="9"/>
      <c r="BW597" s="9"/>
      <c r="BX597" s="7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</row>
    <row r="598" spans="2:148" ht="18.75">
      <c r="B598" s="13"/>
      <c r="C598" s="31"/>
      <c r="D598" s="32"/>
      <c r="E598" s="124">
        <v>10135361</v>
      </c>
      <c r="F598" s="13"/>
      <c r="G598" s="125" t="s">
        <v>543</v>
      </c>
      <c r="H598" s="125" t="s">
        <v>2801</v>
      </c>
      <c r="I598" s="125" t="s">
        <v>544</v>
      </c>
      <c r="J598" s="126">
        <v>182738</v>
      </c>
      <c r="K598" s="126"/>
      <c r="L598" s="125"/>
      <c r="M598" s="126" t="s">
        <v>539</v>
      </c>
      <c r="N598" s="126">
        <v>4</v>
      </c>
      <c r="O598" s="129">
        <v>0.4</v>
      </c>
      <c r="P598" s="127">
        <v>39549</v>
      </c>
      <c r="Q598" s="127">
        <v>39952</v>
      </c>
      <c r="R598" s="126" t="s">
        <v>4073</v>
      </c>
      <c r="S598" s="126" t="s">
        <v>2232</v>
      </c>
      <c r="T598" s="31" t="s">
        <v>2219</v>
      </c>
      <c r="U598" s="126" t="s">
        <v>906</v>
      </c>
      <c r="V598" s="126"/>
      <c r="W598" s="31" t="s">
        <v>266</v>
      </c>
      <c r="Y598" s="42"/>
      <c r="Z598" s="43"/>
      <c r="AA598" s="42"/>
      <c r="AB598" s="7"/>
      <c r="AC598" s="5"/>
      <c r="AD598" s="7"/>
      <c r="AE598" s="7"/>
      <c r="AF598" s="7"/>
      <c r="AG598" s="35"/>
      <c r="AH598" s="7"/>
      <c r="AI598" s="5"/>
      <c r="AJ598" s="9"/>
      <c r="AK598" s="9"/>
      <c r="AL598" s="9"/>
      <c r="AM598" s="5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7"/>
      <c r="BP598" s="9"/>
      <c r="BQ598" s="5"/>
      <c r="BR598" s="16"/>
      <c r="BS598" s="44"/>
      <c r="BT598" s="9"/>
      <c r="BU598" s="9"/>
      <c r="BV598" s="9"/>
      <c r="BW598" s="9"/>
      <c r="BX598" s="7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</row>
    <row r="599" spans="1:148" ht="18.75">
      <c r="A599" s="58"/>
      <c r="B599" s="124"/>
      <c r="C599" s="13"/>
      <c r="D599" s="125"/>
      <c r="E599" s="124">
        <v>11249968</v>
      </c>
      <c r="F599" s="13"/>
      <c r="G599" s="125" t="s">
        <v>5199</v>
      </c>
      <c r="H599" s="125" t="s">
        <v>5549</v>
      </c>
      <c r="I599" s="125" t="s">
        <v>5198</v>
      </c>
      <c r="J599" s="126">
        <v>3200472</v>
      </c>
      <c r="K599" s="13"/>
      <c r="M599" s="126" t="s">
        <v>3629</v>
      </c>
      <c r="N599" s="31">
        <v>58</v>
      </c>
      <c r="O599" s="129">
        <v>5</v>
      </c>
      <c r="P599" s="127">
        <v>41957</v>
      </c>
      <c r="Q599" s="127">
        <v>42199</v>
      </c>
      <c r="R599" s="31" t="s">
        <v>1871</v>
      </c>
      <c r="S599" s="126" t="s">
        <v>3218</v>
      </c>
      <c r="T599" s="126" t="s">
        <v>5242</v>
      </c>
      <c r="U599" s="31" t="s">
        <v>3302</v>
      </c>
      <c r="V599" s="92"/>
      <c r="W599" s="31" t="s">
        <v>5261</v>
      </c>
      <c r="Y599" s="42"/>
      <c r="Z599" s="43"/>
      <c r="AA599" s="42"/>
      <c r="AB599" s="7"/>
      <c r="AC599" s="5"/>
      <c r="AD599" s="7"/>
      <c r="AE599" s="7"/>
      <c r="AF599" s="7"/>
      <c r="AG599" s="35"/>
      <c r="AH599" s="7"/>
      <c r="AI599" s="5"/>
      <c r="AJ599" s="9"/>
      <c r="AK599" s="9"/>
      <c r="AL599" s="9"/>
      <c r="AM599" s="5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7"/>
      <c r="BP599" s="9"/>
      <c r="BQ599" s="5"/>
      <c r="BR599" s="16"/>
      <c r="BS599" s="44"/>
      <c r="BT599" s="9"/>
      <c r="BU599" s="9"/>
      <c r="BV599" s="9"/>
      <c r="BW599" s="9"/>
      <c r="BX599" s="7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</row>
    <row r="600" spans="2:148" ht="18.75">
      <c r="B600" s="13"/>
      <c r="C600" s="31"/>
      <c r="D600" s="32"/>
      <c r="E600" s="124">
        <v>10970450</v>
      </c>
      <c r="F600" s="13"/>
      <c r="G600" s="125" t="s">
        <v>5364</v>
      </c>
      <c r="H600" s="125" t="s">
        <v>5363</v>
      </c>
      <c r="I600" s="125" t="s">
        <v>5365</v>
      </c>
      <c r="J600" s="126"/>
      <c r="K600" s="13"/>
      <c r="M600" s="126">
        <v>78702</v>
      </c>
      <c r="N600" s="31">
        <v>12</v>
      </c>
      <c r="O600" s="129">
        <v>0.33</v>
      </c>
      <c r="P600" s="127">
        <v>41449</v>
      </c>
      <c r="Q600" s="127">
        <v>41894</v>
      </c>
      <c r="R600" s="126" t="s">
        <v>4460</v>
      </c>
      <c r="S600" s="126" t="s">
        <v>5366</v>
      </c>
      <c r="T600" s="126" t="s">
        <v>5367</v>
      </c>
      <c r="U600" s="92" t="s">
        <v>177</v>
      </c>
      <c r="V600" s="92"/>
      <c r="W600" s="31" t="s">
        <v>4782</v>
      </c>
      <c r="Y600" s="42"/>
      <c r="Z600" s="43"/>
      <c r="AA600" s="42"/>
      <c r="AB600" s="7"/>
      <c r="AC600" s="5"/>
      <c r="AD600" s="7"/>
      <c r="AE600" s="7"/>
      <c r="AF600" s="7"/>
      <c r="AG600" s="35"/>
      <c r="AH600" s="7"/>
      <c r="AI600" s="5"/>
      <c r="AJ600" s="9"/>
      <c r="AK600" s="9"/>
      <c r="AL600" s="9"/>
      <c r="AM600" s="5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7"/>
      <c r="BP600" s="9"/>
      <c r="BQ600" s="5"/>
      <c r="BR600" s="16"/>
      <c r="BS600" s="44"/>
      <c r="BT600" s="9"/>
      <c r="BU600" s="9"/>
      <c r="BV600" s="9"/>
      <c r="BW600" s="9"/>
      <c r="BX600" s="7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</row>
    <row r="601" spans="2:148" ht="18.75">
      <c r="B601" s="13"/>
      <c r="C601" s="31"/>
      <c r="D601" s="32"/>
      <c r="E601" s="124">
        <v>11468996</v>
      </c>
      <c r="F601" s="13"/>
      <c r="G601" s="125" t="s">
        <v>5556</v>
      </c>
      <c r="H601" s="13" t="s">
        <v>5566</v>
      </c>
      <c r="I601" s="125" t="s">
        <v>5555</v>
      </c>
      <c r="J601" s="126">
        <v>92671</v>
      </c>
      <c r="K601" s="13"/>
      <c r="M601" s="126" t="s">
        <v>534</v>
      </c>
      <c r="N601" s="31">
        <v>30</v>
      </c>
      <c r="O601" s="51">
        <v>0.58</v>
      </c>
      <c r="P601" s="127">
        <v>42377</v>
      </c>
      <c r="Q601" s="125"/>
      <c r="R601" s="126" t="s">
        <v>5238</v>
      </c>
      <c r="S601" s="126" t="s">
        <v>5567</v>
      </c>
      <c r="T601" s="126" t="s">
        <v>119</v>
      </c>
      <c r="U601" s="126" t="s">
        <v>907</v>
      </c>
      <c r="V601" s="126"/>
      <c r="W601" s="31" t="s">
        <v>5675</v>
      </c>
      <c r="Y601" s="42"/>
      <c r="Z601" s="43"/>
      <c r="AA601" s="42"/>
      <c r="AB601" s="7"/>
      <c r="AC601" s="5"/>
      <c r="AD601" s="7"/>
      <c r="AE601" s="7"/>
      <c r="AF601" s="7"/>
      <c r="AG601" s="35"/>
      <c r="AH601" s="7"/>
      <c r="AI601" s="5"/>
      <c r="AJ601" s="9"/>
      <c r="AK601" s="9"/>
      <c r="AL601" s="9"/>
      <c r="AM601" s="5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7"/>
      <c r="BP601" s="9"/>
      <c r="BQ601" s="9"/>
      <c r="BR601" s="7"/>
      <c r="BS601" s="45"/>
      <c r="BT601" s="9"/>
      <c r="BU601" s="9"/>
      <c r="BV601" s="9"/>
      <c r="BW601" s="9"/>
      <c r="BX601" s="7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</row>
    <row r="602" spans="2:148" ht="18.75">
      <c r="B602" s="13"/>
      <c r="C602" s="31"/>
      <c r="D602" s="32"/>
      <c r="E602" s="124">
        <v>10745095</v>
      </c>
      <c r="F602" s="13"/>
      <c r="G602" s="125" t="s">
        <v>4412</v>
      </c>
      <c r="H602" s="125" t="s">
        <v>4413</v>
      </c>
      <c r="I602" s="125" t="s">
        <v>642</v>
      </c>
      <c r="J602" s="126">
        <v>3176382</v>
      </c>
      <c r="K602" s="125"/>
      <c r="M602" s="126" t="s">
        <v>1387</v>
      </c>
      <c r="N602" s="31">
        <v>36</v>
      </c>
      <c r="O602" s="129">
        <v>7.06</v>
      </c>
      <c r="P602" s="127">
        <v>41004</v>
      </c>
      <c r="Q602" s="127">
        <v>41171</v>
      </c>
      <c r="R602" s="31" t="s">
        <v>513</v>
      </c>
      <c r="S602" s="126" t="s">
        <v>4438</v>
      </c>
      <c r="T602" s="126" t="s">
        <v>4427</v>
      </c>
      <c r="U602" s="31" t="s">
        <v>906</v>
      </c>
      <c r="W602" s="31" t="s">
        <v>4461</v>
      </c>
      <c r="Y602" s="42"/>
      <c r="Z602" s="43"/>
      <c r="AA602" s="42"/>
      <c r="AB602" s="7"/>
      <c r="AC602" s="5"/>
      <c r="AD602" s="7"/>
      <c r="AE602" s="7"/>
      <c r="AF602" s="7"/>
      <c r="AG602" s="35"/>
      <c r="AH602" s="7"/>
      <c r="AI602" s="5"/>
      <c r="AJ602" s="9"/>
      <c r="AK602" s="9"/>
      <c r="AL602" s="9"/>
      <c r="AM602" s="5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7"/>
      <c r="BP602" s="5"/>
      <c r="BQ602" s="5"/>
      <c r="BR602" s="43"/>
      <c r="BS602" s="44"/>
      <c r="BT602" s="9"/>
      <c r="BU602" s="9"/>
      <c r="BV602" s="9"/>
      <c r="BW602" s="9"/>
      <c r="BX602" s="7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</row>
    <row r="603" spans="5:148" ht="18.75">
      <c r="E603" s="58">
        <v>276077</v>
      </c>
      <c r="G603" s="54" t="s">
        <v>641</v>
      </c>
      <c r="H603" s="55" t="s">
        <v>2044</v>
      </c>
      <c r="I603" s="54" t="s">
        <v>1949</v>
      </c>
      <c r="J603" s="91">
        <v>3176382</v>
      </c>
      <c r="K603" s="91"/>
      <c r="L603" s="54" t="s">
        <v>642</v>
      </c>
      <c r="M603" s="31">
        <v>78732</v>
      </c>
      <c r="N603" s="40">
        <v>29</v>
      </c>
      <c r="O603" s="98">
        <v>7.83</v>
      </c>
      <c r="P603" s="57">
        <v>38565</v>
      </c>
      <c r="Q603" s="57">
        <v>38776</v>
      </c>
      <c r="R603" s="31" t="s">
        <v>4325</v>
      </c>
      <c r="S603" s="31" t="s">
        <v>264</v>
      </c>
      <c r="T603" s="31" t="s">
        <v>265</v>
      </c>
      <c r="U603" s="31" t="s">
        <v>3302</v>
      </c>
      <c r="W603" s="31" t="s">
        <v>730</v>
      </c>
      <c r="Y603" s="42"/>
      <c r="Z603" s="43"/>
      <c r="AA603" s="42"/>
      <c r="AB603" s="7"/>
      <c r="AC603" s="5"/>
      <c r="AD603" s="7"/>
      <c r="AE603" s="7"/>
      <c r="AF603" s="7"/>
      <c r="AG603" s="35"/>
      <c r="AH603" s="7"/>
      <c r="AI603" s="5"/>
      <c r="AJ603" s="9"/>
      <c r="AK603" s="9"/>
      <c r="AL603" s="9"/>
      <c r="AM603" s="5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7"/>
      <c r="BP603" s="5"/>
      <c r="BQ603" s="5"/>
      <c r="BR603" s="43"/>
      <c r="BS603" s="44"/>
      <c r="BT603" s="9"/>
      <c r="BU603" s="9"/>
      <c r="BV603" s="9"/>
      <c r="BW603" s="9"/>
      <c r="BX603" s="7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</row>
    <row r="604" spans="2:148" ht="18.75">
      <c r="B604" s="13"/>
      <c r="C604" s="31"/>
      <c r="D604" s="32"/>
      <c r="E604" s="58">
        <v>246130</v>
      </c>
      <c r="G604" s="54" t="s">
        <v>224</v>
      </c>
      <c r="H604" s="54" t="s">
        <v>225</v>
      </c>
      <c r="I604" s="54" t="s">
        <v>226</v>
      </c>
      <c r="J604" s="91"/>
      <c r="K604" s="91"/>
      <c r="L604" s="13" t="s">
        <v>227</v>
      </c>
      <c r="M604" s="71">
        <v>78732</v>
      </c>
      <c r="N604" s="31">
        <v>417</v>
      </c>
      <c r="O604" s="51">
        <v>55.1</v>
      </c>
      <c r="P604" s="57">
        <v>38433</v>
      </c>
      <c r="Q604" s="57">
        <v>38671</v>
      </c>
      <c r="R604" s="31" t="s">
        <v>4325</v>
      </c>
      <c r="S604" s="31" t="s">
        <v>228</v>
      </c>
      <c r="T604" s="84" t="s">
        <v>3193</v>
      </c>
      <c r="U604" s="31" t="s">
        <v>3302</v>
      </c>
      <c r="W604" s="31" t="s">
        <v>2447</v>
      </c>
      <c r="Y604" s="42"/>
      <c r="Z604" s="43"/>
      <c r="AA604" s="42"/>
      <c r="AB604" s="7"/>
      <c r="AC604" s="5"/>
      <c r="AD604" s="7"/>
      <c r="AE604" s="7"/>
      <c r="AF604" s="7"/>
      <c r="AG604" s="35"/>
      <c r="AH604" s="7"/>
      <c r="AI604" s="5"/>
      <c r="AJ604" s="9"/>
      <c r="AK604" s="9"/>
      <c r="AL604" s="9"/>
      <c r="AM604" s="5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7"/>
      <c r="BP604" s="5"/>
      <c r="BQ604" s="5"/>
      <c r="BR604" s="43"/>
      <c r="BS604" s="44"/>
      <c r="BT604" s="9"/>
      <c r="BU604" s="9"/>
      <c r="BV604" s="9"/>
      <c r="BW604" s="9"/>
      <c r="BX604" s="7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</row>
    <row r="605" spans="2:148" ht="18.75">
      <c r="B605" s="13"/>
      <c r="C605" s="31"/>
      <c r="D605" s="32"/>
      <c r="G605" s="13" t="s">
        <v>1993</v>
      </c>
      <c r="H605" s="13" t="s">
        <v>1994</v>
      </c>
      <c r="I605" s="13" t="s">
        <v>1995</v>
      </c>
      <c r="L605" s="13" t="s">
        <v>3246</v>
      </c>
      <c r="M605" s="31">
        <v>78759</v>
      </c>
      <c r="N605" s="40">
        <v>204</v>
      </c>
      <c r="O605" s="51">
        <v>9.81</v>
      </c>
      <c r="P605" s="30">
        <v>34220</v>
      </c>
      <c r="Q605" s="30">
        <v>34333</v>
      </c>
      <c r="R605" s="30"/>
      <c r="S605" s="31" t="s">
        <v>4303</v>
      </c>
      <c r="T605" s="31" t="s">
        <v>2880</v>
      </c>
      <c r="U605" s="31" t="s">
        <v>3302</v>
      </c>
      <c r="W605" s="31" t="s">
        <v>3509</v>
      </c>
      <c r="Y605" s="42"/>
      <c r="Z605" s="43"/>
      <c r="AA605" s="42"/>
      <c r="AB605" s="7"/>
      <c r="AC605" s="5"/>
      <c r="AD605" s="7"/>
      <c r="AE605" s="7"/>
      <c r="AF605" s="7"/>
      <c r="AG605" s="35"/>
      <c r="AH605" s="7"/>
      <c r="AI605" s="5"/>
      <c r="AJ605" s="9"/>
      <c r="AK605" s="9"/>
      <c r="AL605" s="9"/>
      <c r="AM605" s="5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7"/>
      <c r="BP605" s="5"/>
      <c r="BQ605" s="5"/>
      <c r="BR605" s="16"/>
      <c r="BS605" s="44"/>
      <c r="BT605" s="9"/>
      <c r="BU605" s="9"/>
      <c r="BV605" s="9"/>
      <c r="BW605" s="9"/>
      <c r="BX605" s="7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</row>
    <row r="606" spans="2:148" ht="18.75">
      <c r="B606" s="13"/>
      <c r="C606" s="31"/>
      <c r="D606" s="32"/>
      <c r="G606" s="13" t="s">
        <v>1115</v>
      </c>
      <c r="H606" s="13" t="s">
        <v>1116</v>
      </c>
      <c r="I606" s="13" t="s">
        <v>1117</v>
      </c>
      <c r="L606" s="13" t="s">
        <v>3247</v>
      </c>
      <c r="M606" s="31">
        <v>78759</v>
      </c>
      <c r="N606" s="40">
        <v>204</v>
      </c>
      <c r="O606" s="51">
        <v>8.339</v>
      </c>
      <c r="P606" s="30" t="s">
        <v>1118</v>
      </c>
      <c r="Q606" s="30" t="s">
        <v>1119</v>
      </c>
      <c r="R606" s="30"/>
      <c r="S606" s="31" t="s">
        <v>1120</v>
      </c>
      <c r="T606" s="31" t="s">
        <v>1121</v>
      </c>
      <c r="U606" s="31" t="s">
        <v>3302</v>
      </c>
      <c r="W606" s="31" t="s">
        <v>3515</v>
      </c>
      <c r="Y606" s="42"/>
      <c r="Z606" s="43"/>
      <c r="AA606" s="42"/>
      <c r="AB606" s="7"/>
      <c r="AC606" s="5"/>
      <c r="AD606" s="7"/>
      <c r="AE606" s="7"/>
      <c r="AF606" s="7"/>
      <c r="AG606" s="35"/>
      <c r="AH606" s="7"/>
      <c r="AI606" s="5"/>
      <c r="AJ606" s="9"/>
      <c r="AK606" s="9"/>
      <c r="AL606" s="9"/>
      <c r="AM606" s="5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7"/>
      <c r="BP606" s="5"/>
      <c r="BQ606" s="5"/>
      <c r="BR606" s="43"/>
      <c r="BS606" s="44"/>
      <c r="BT606" s="9"/>
      <c r="BU606" s="9"/>
      <c r="BV606" s="9"/>
      <c r="BW606" s="9"/>
      <c r="BX606" s="7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</row>
    <row r="607" spans="2:148" ht="18.75">
      <c r="B607" s="13"/>
      <c r="C607" s="31"/>
      <c r="D607" s="32"/>
      <c r="E607" s="124">
        <v>10456711</v>
      </c>
      <c r="F607" s="13"/>
      <c r="G607" s="125" t="s">
        <v>1922</v>
      </c>
      <c r="H607" s="125" t="s">
        <v>118</v>
      </c>
      <c r="I607" s="125" t="s">
        <v>117</v>
      </c>
      <c r="J607" s="126">
        <v>842036</v>
      </c>
      <c r="K607" s="125"/>
      <c r="L607" s="125"/>
      <c r="M607" s="126" t="s">
        <v>3624</v>
      </c>
      <c r="N607" s="31">
        <v>8</v>
      </c>
      <c r="O607" s="51">
        <v>0.167</v>
      </c>
      <c r="P607" s="127">
        <v>40352</v>
      </c>
      <c r="Q607" s="127">
        <v>40567</v>
      </c>
      <c r="R607" s="31" t="s">
        <v>1655</v>
      </c>
      <c r="S607" s="126" t="s">
        <v>120</v>
      </c>
      <c r="T607" s="126" t="s">
        <v>119</v>
      </c>
      <c r="U607" s="126" t="s">
        <v>906</v>
      </c>
      <c r="V607" s="126"/>
      <c r="W607" s="31" t="s">
        <v>2154</v>
      </c>
      <c r="Y607" s="42"/>
      <c r="Z607" s="43"/>
      <c r="AA607" s="42"/>
      <c r="AB607" s="7"/>
      <c r="AC607" s="5"/>
      <c r="AD607" s="7"/>
      <c r="AE607" s="7"/>
      <c r="AF607" s="7"/>
      <c r="AG607" s="35"/>
      <c r="AH607" s="7"/>
      <c r="AI607" s="5"/>
      <c r="AJ607" s="9"/>
      <c r="AK607" s="9"/>
      <c r="AL607" s="9"/>
      <c r="AM607" s="5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7"/>
      <c r="BP607" s="5"/>
      <c r="BQ607" s="5"/>
      <c r="BR607" s="43"/>
      <c r="BS607" s="44"/>
      <c r="BT607" s="9"/>
      <c r="BU607" s="9"/>
      <c r="BV607" s="9"/>
      <c r="BW607" s="9"/>
      <c r="BX607" s="7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</row>
    <row r="608" spans="2:148" ht="18.75">
      <c r="B608" s="13"/>
      <c r="C608" s="31"/>
      <c r="D608" s="32"/>
      <c r="E608" s="32">
        <v>140340</v>
      </c>
      <c r="G608" s="13" t="s">
        <v>936</v>
      </c>
      <c r="H608" s="13" t="s">
        <v>4233</v>
      </c>
      <c r="I608" s="13" t="s">
        <v>1489</v>
      </c>
      <c r="L608" s="13" t="s">
        <v>3248</v>
      </c>
      <c r="M608" s="31">
        <v>78704</v>
      </c>
      <c r="N608" s="40">
        <v>29</v>
      </c>
      <c r="O608" s="51">
        <v>3.45</v>
      </c>
      <c r="P608" s="30">
        <v>36665</v>
      </c>
      <c r="Q608" s="30">
        <v>36798</v>
      </c>
      <c r="R608" s="30"/>
      <c r="S608" s="31" t="s">
        <v>428</v>
      </c>
      <c r="T608" s="31" t="s">
        <v>429</v>
      </c>
      <c r="U608" s="31" t="s">
        <v>3302</v>
      </c>
      <c r="W608" s="31" t="s">
        <v>4231</v>
      </c>
      <c r="Y608" s="42"/>
      <c r="Z608" s="43"/>
      <c r="AA608" s="42"/>
      <c r="AB608" s="7"/>
      <c r="AC608" s="5"/>
      <c r="AD608" s="7"/>
      <c r="AE608" s="7"/>
      <c r="AF608" s="7"/>
      <c r="AG608" s="35"/>
      <c r="AH608" s="7"/>
      <c r="AI608" s="5"/>
      <c r="AJ608" s="9"/>
      <c r="AK608" s="9"/>
      <c r="AL608" s="9"/>
      <c r="AM608" s="5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7"/>
      <c r="BP608" s="5"/>
      <c r="BQ608" s="5"/>
      <c r="BR608" s="43"/>
      <c r="BS608" s="44"/>
      <c r="BT608" s="9"/>
      <c r="BU608" s="9"/>
      <c r="BV608" s="9"/>
      <c r="BW608" s="9"/>
      <c r="BX608" s="7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</row>
    <row r="609" spans="1:148" ht="18.75">
      <c r="A609" s="58"/>
      <c r="B609" s="31"/>
      <c r="C609" s="91"/>
      <c r="D609" s="32"/>
      <c r="E609" s="124" t="s">
        <v>5056</v>
      </c>
      <c r="F609" s="13"/>
      <c r="G609" s="125" t="s">
        <v>5055</v>
      </c>
      <c r="H609" s="125" t="s">
        <v>4657</v>
      </c>
      <c r="I609" s="125" t="s">
        <v>4658</v>
      </c>
      <c r="J609" s="126">
        <v>195694</v>
      </c>
      <c r="K609" s="13"/>
      <c r="M609" s="126" t="s">
        <v>4038</v>
      </c>
      <c r="N609" s="4">
        <v>12</v>
      </c>
      <c r="O609" s="129">
        <v>1.4998</v>
      </c>
      <c r="P609" s="127">
        <v>41309</v>
      </c>
      <c r="Q609" s="151" t="s">
        <v>4987</v>
      </c>
      <c r="R609" s="126" t="s">
        <v>1871</v>
      </c>
      <c r="S609" s="126" t="s">
        <v>4687</v>
      </c>
      <c r="T609" s="126" t="s">
        <v>4675</v>
      </c>
      <c r="U609" s="92" t="s">
        <v>906</v>
      </c>
      <c r="V609" s="92"/>
      <c r="W609" s="31" t="s">
        <v>4698</v>
      </c>
      <c r="Y609" s="42"/>
      <c r="Z609" s="43"/>
      <c r="AA609" s="42"/>
      <c r="AB609" s="7"/>
      <c r="AC609" s="5"/>
      <c r="AD609" s="7"/>
      <c r="AE609" s="7"/>
      <c r="AF609" s="7"/>
      <c r="AG609" s="35"/>
      <c r="AH609" s="7"/>
      <c r="AI609" s="5"/>
      <c r="AJ609" s="9"/>
      <c r="AK609" s="9"/>
      <c r="AL609" s="9"/>
      <c r="AM609" s="5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7"/>
      <c r="BP609" s="5"/>
      <c r="BQ609" s="5"/>
      <c r="BR609" s="43"/>
      <c r="BS609" s="44"/>
      <c r="BT609" s="9"/>
      <c r="BU609" s="9"/>
      <c r="BV609" s="9"/>
      <c r="BW609" s="9"/>
      <c r="BX609" s="7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</row>
    <row r="610" spans="2:148" ht="18.75">
      <c r="B610" s="13"/>
      <c r="C610" s="31"/>
      <c r="D610" s="32"/>
      <c r="E610" s="124">
        <v>11171579</v>
      </c>
      <c r="F610" s="13"/>
      <c r="G610" s="125" t="s">
        <v>5031</v>
      </c>
      <c r="H610" s="125" t="s">
        <v>4657</v>
      </c>
      <c r="I610" s="125" t="s">
        <v>4658</v>
      </c>
      <c r="J610" s="126">
        <v>195694</v>
      </c>
      <c r="K610" s="13"/>
      <c r="M610" s="126" t="s">
        <v>4038</v>
      </c>
      <c r="N610" s="31">
        <v>12</v>
      </c>
      <c r="O610" s="129">
        <v>1.4998</v>
      </c>
      <c r="P610" s="127">
        <v>41815</v>
      </c>
      <c r="Q610" s="127">
        <v>41968</v>
      </c>
      <c r="R610" s="126" t="s">
        <v>1871</v>
      </c>
      <c r="S610" s="126" t="s">
        <v>4687</v>
      </c>
      <c r="T610" s="126" t="s">
        <v>4675</v>
      </c>
      <c r="U610" s="126" t="s">
        <v>906</v>
      </c>
      <c r="V610" s="126"/>
      <c r="W610" s="31" t="s">
        <v>5078</v>
      </c>
      <c r="Y610" s="42"/>
      <c r="Z610" s="43"/>
      <c r="AA610" s="42"/>
      <c r="AB610" s="7"/>
      <c r="AC610" s="5"/>
      <c r="AD610" s="7"/>
      <c r="AE610" s="7"/>
      <c r="AF610" s="7"/>
      <c r="AG610" s="35"/>
      <c r="AH610" s="7"/>
      <c r="AI610" s="5"/>
      <c r="AJ610" s="9"/>
      <c r="AK610" s="9"/>
      <c r="AL610" s="9"/>
      <c r="AM610" s="5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7"/>
      <c r="BP610" s="5"/>
      <c r="BQ610" s="5"/>
      <c r="BR610" s="43"/>
      <c r="BS610" s="44"/>
      <c r="BT610" s="9"/>
      <c r="BU610" s="9"/>
      <c r="BV610" s="9"/>
      <c r="BW610" s="9"/>
      <c r="BX610" s="7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</row>
    <row r="611" spans="2:148" ht="18.75">
      <c r="B611" s="13"/>
      <c r="C611" s="31"/>
      <c r="D611" s="32"/>
      <c r="E611" s="32">
        <v>10101599</v>
      </c>
      <c r="G611" s="13" t="s">
        <v>347</v>
      </c>
      <c r="H611" s="13" t="s">
        <v>348</v>
      </c>
      <c r="I611" s="13" t="s">
        <v>404</v>
      </c>
      <c r="J611" s="31">
        <v>3323525</v>
      </c>
      <c r="L611" s="57"/>
      <c r="M611" s="31">
        <v>78753</v>
      </c>
      <c r="N611" s="31">
        <v>213</v>
      </c>
      <c r="O611" s="51">
        <v>8.2</v>
      </c>
      <c r="P611" s="57">
        <v>39443</v>
      </c>
      <c r="Q611" s="57">
        <v>39643</v>
      </c>
      <c r="R611" s="92" t="s">
        <v>4325</v>
      </c>
      <c r="S611" s="92" t="s">
        <v>405</v>
      </c>
      <c r="T611" s="31" t="s">
        <v>406</v>
      </c>
      <c r="U611" s="31" t="s">
        <v>3302</v>
      </c>
      <c r="W611" s="31" t="s">
        <v>2291</v>
      </c>
      <c r="Y611" s="42"/>
      <c r="Z611" s="43"/>
      <c r="AA611" s="42"/>
      <c r="AB611" s="7"/>
      <c r="AC611" s="5"/>
      <c r="AD611" s="7"/>
      <c r="AE611" s="7"/>
      <c r="AF611" s="7"/>
      <c r="AG611" s="35"/>
      <c r="AH611" s="7"/>
      <c r="AI611" s="5"/>
      <c r="AJ611" s="9"/>
      <c r="AK611" s="9"/>
      <c r="AL611" s="9"/>
      <c r="AM611" s="5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7"/>
      <c r="BP611" s="5"/>
      <c r="BQ611" s="5"/>
      <c r="BR611" s="43"/>
      <c r="BS611" s="44"/>
      <c r="BT611" s="9"/>
      <c r="BU611" s="9"/>
      <c r="BV611" s="9"/>
      <c r="BW611" s="9"/>
      <c r="BX611" s="7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</row>
    <row r="612" spans="2:148" ht="18.75">
      <c r="B612" s="13"/>
      <c r="C612" s="31"/>
      <c r="D612" s="32"/>
      <c r="E612" s="124">
        <v>11449132</v>
      </c>
      <c r="F612" s="13"/>
      <c r="G612" s="125" t="s">
        <v>5706</v>
      </c>
      <c r="H612" s="13" t="s">
        <v>5707</v>
      </c>
      <c r="I612" s="125" t="s">
        <v>5708</v>
      </c>
      <c r="J612" s="126">
        <v>443018</v>
      </c>
      <c r="K612" s="13"/>
      <c r="M612" s="126" t="s">
        <v>534</v>
      </c>
      <c r="N612" s="31">
        <v>5</v>
      </c>
      <c r="O612" s="51">
        <v>0.228</v>
      </c>
      <c r="P612" s="127">
        <v>42328</v>
      </c>
      <c r="Q612" s="127">
        <v>42684</v>
      </c>
      <c r="R612" s="31" t="s">
        <v>1871</v>
      </c>
      <c r="S612" s="126" t="s">
        <v>5709</v>
      </c>
      <c r="T612" s="126" t="s">
        <v>5342</v>
      </c>
      <c r="U612" s="126" t="s">
        <v>906</v>
      </c>
      <c r="V612" s="126"/>
      <c r="W612" s="92" t="s">
        <v>5676</v>
      </c>
      <c r="Y612" s="42"/>
      <c r="Z612" s="43"/>
      <c r="AA612" s="42"/>
      <c r="AB612" s="7"/>
      <c r="AC612" s="5"/>
      <c r="AD612" s="7"/>
      <c r="AE612" s="7"/>
      <c r="AF612" s="7"/>
      <c r="AG612" s="35"/>
      <c r="AH612" s="7"/>
      <c r="AI612" s="5"/>
      <c r="AJ612" s="9"/>
      <c r="AK612" s="9"/>
      <c r="AL612" s="9"/>
      <c r="AM612" s="5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7"/>
      <c r="BP612" s="5"/>
      <c r="BQ612" s="5"/>
      <c r="BR612" s="43"/>
      <c r="BS612" s="44"/>
      <c r="BT612" s="9"/>
      <c r="BU612" s="9"/>
      <c r="BV612" s="9"/>
      <c r="BW612" s="9"/>
      <c r="BX612" s="7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</row>
    <row r="613" spans="2:148" ht="18.75">
      <c r="B613" s="13"/>
      <c r="C613" s="31"/>
      <c r="D613" s="32"/>
      <c r="E613" s="124" t="s">
        <v>5353</v>
      </c>
      <c r="F613" s="13"/>
      <c r="G613" s="125" t="s">
        <v>5314</v>
      </c>
      <c r="H613" s="125" t="s">
        <v>4851</v>
      </c>
      <c r="I613" s="125" t="s">
        <v>4897</v>
      </c>
      <c r="J613" s="126">
        <v>127707</v>
      </c>
      <c r="K613" s="125"/>
      <c r="M613" s="126" t="s">
        <v>546</v>
      </c>
      <c r="N613" s="31">
        <v>25</v>
      </c>
      <c r="O613" s="129">
        <v>3.854</v>
      </c>
      <c r="P613" s="127">
        <v>41628</v>
      </c>
      <c r="Q613" s="127">
        <v>41918</v>
      </c>
      <c r="R613" s="31" t="s">
        <v>1871</v>
      </c>
      <c r="S613" s="126" t="s">
        <v>4895</v>
      </c>
      <c r="T613" s="126" t="s">
        <v>4894</v>
      </c>
      <c r="U613" s="92" t="s">
        <v>906</v>
      </c>
      <c r="V613" s="92"/>
      <c r="W613" s="31" t="s">
        <v>4907</v>
      </c>
      <c r="Y613" s="42"/>
      <c r="Z613" s="43"/>
      <c r="AA613" s="42"/>
      <c r="AB613" s="7"/>
      <c r="AC613" s="5"/>
      <c r="AD613" s="7"/>
      <c r="AE613" s="7"/>
      <c r="AF613" s="7"/>
      <c r="AG613" s="35"/>
      <c r="AH613" s="7"/>
      <c r="AI613" s="5"/>
      <c r="AJ613" s="9"/>
      <c r="AK613" s="9"/>
      <c r="AL613" s="9"/>
      <c r="AM613" s="5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7"/>
      <c r="BP613" s="5"/>
      <c r="BQ613" s="5"/>
      <c r="BR613" s="43"/>
      <c r="BS613" s="44"/>
      <c r="BT613" s="9"/>
      <c r="BU613" s="9"/>
      <c r="BV613" s="9"/>
      <c r="BW613" s="9"/>
      <c r="BX613" s="7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</row>
    <row r="614" spans="2:148" ht="18.75">
      <c r="B614" s="13"/>
      <c r="C614" s="31"/>
      <c r="D614" s="32"/>
      <c r="E614" s="56" t="s">
        <v>2410</v>
      </c>
      <c r="G614" s="54" t="s">
        <v>2325</v>
      </c>
      <c r="H614" s="54" t="s">
        <v>1586</v>
      </c>
      <c r="I614" s="54" t="s">
        <v>711</v>
      </c>
      <c r="J614" s="91">
        <v>127707</v>
      </c>
      <c r="K614" s="91"/>
      <c r="L614" s="54" t="s">
        <v>711</v>
      </c>
      <c r="M614" s="91">
        <v>78748</v>
      </c>
      <c r="N614" s="100">
        <v>80</v>
      </c>
      <c r="O614" s="98">
        <v>3.82</v>
      </c>
      <c r="P614" s="57">
        <v>39141</v>
      </c>
      <c r="Q614" s="57">
        <v>39387</v>
      </c>
      <c r="R614" s="31" t="s">
        <v>4073</v>
      </c>
      <c r="S614" s="92" t="s">
        <v>47</v>
      </c>
      <c r="T614" s="31" t="s">
        <v>3365</v>
      </c>
      <c r="U614" s="92" t="s">
        <v>906</v>
      </c>
      <c r="V614" s="92"/>
      <c r="W614" s="92" t="s">
        <v>2259</v>
      </c>
      <c r="Y614" s="42"/>
      <c r="Z614" s="43"/>
      <c r="AA614" s="42"/>
      <c r="AB614" s="7"/>
      <c r="AC614" s="5"/>
      <c r="AD614" s="7"/>
      <c r="AE614" s="7"/>
      <c r="AF614" s="7"/>
      <c r="AG614" s="35"/>
      <c r="AH614" s="7"/>
      <c r="AI614" s="5"/>
      <c r="AJ614" s="9"/>
      <c r="AK614" s="9"/>
      <c r="AL614" s="9"/>
      <c r="AM614" s="5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7"/>
      <c r="BP614" s="5"/>
      <c r="BQ614" s="5"/>
      <c r="BR614" s="43"/>
      <c r="BS614" s="44"/>
      <c r="BT614" s="9"/>
      <c r="BU614" s="9"/>
      <c r="BV614" s="9"/>
      <c r="BW614" s="9"/>
      <c r="BX614" s="7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</row>
    <row r="615" spans="2:148" ht="18.75">
      <c r="B615" s="13"/>
      <c r="C615" s="31"/>
      <c r="D615" s="32"/>
      <c r="E615" s="253">
        <v>11661535</v>
      </c>
      <c r="F615" s="215"/>
      <c r="G615" s="254" t="s">
        <v>6118</v>
      </c>
      <c r="H615" s="254" t="s">
        <v>6119</v>
      </c>
      <c r="I615" s="254" t="s">
        <v>6120</v>
      </c>
      <c r="J615" s="254">
        <v>988490</v>
      </c>
      <c r="K615" s="215"/>
      <c r="L615" s="215"/>
      <c r="M615" s="255" t="s">
        <v>546</v>
      </c>
      <c r="N615" s="220">
        <v>29</v>
      </c>
      <c r="O615" s="255" t="s">
        <v>6121</v>
      </c>
      <c r="P615" s="256">
        <v>42758</v>
      </c>
      <c r="Q615" s="215"/>
      <c r="R615" s="255" t="s">
        <v>5238</v>
      </c>
      <c r="S615" s="255" t="s">
        <v>6122</v>
      </c>
      <c r="T615" s="255" t="s">
        <v>4894</v>
      </c>
      <c r="U615" s="255" t="s">
        <v>907</v>
      </c>
      <c r="W615" s="156" t="s">
        <v>6159</v>
      </c>
      <c r="Y615" s="42"/>
      <c r="Z615" s="43"/>
      <c r="AA615" s="42"/>
      <c r="AB615" s="7"/>
      <c r="AC615" s="5"/>
      <c r="AD615" s="7"/>
      <c r="AE615" s="7"/>
      <c r="AF615" s="7"/>
      <c r="AG615" s="35"/>
      <c r="AH615" s="7"/>
      <c r="AI615" s="5"/>
      <c r="AJ615" s="9"/>
      <c r="AK615" s="9"/>
      <c r="AL615" s="9"/>
      <c r="AM615" s="5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7"/>
      <c r="BP615" s="5"/>
      <c r="BQ615" s="5"/>
      <c r="BR615" s="43"/>
      <c r="BS615" s="44"/>
      <c r="BT615" s="9"/>
      <c r="BU615" s="9"/>
      <c r="BV615" s="9"/>
      <c r="BW615" s="9"/>
      <c r="BX615" s="7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</row>
    <row r="616" spans="2:148" ht="18.75">
      <c r="B616" s="13"/>
      <c r="C616" s="31"/>
      <c r="D616" s="32"/>
      <c r="E616" s="32" t="s">
        <v>473</v>
      </c>
      <c r="G616" s="13" t="s">
        <v>4065</v>
      </c>
      <c r="H616" s="13" t="s">
        <v>4064</v>
      </c>
      <c r="I616" s="13" t="s">
        <v>1140</v>
      </c>
      <c r="L616" s="13" t="s">
        <v>3251</v>
      </c>
      <c r="M616" s="31">
        <v>78758</v>
      </c>
      <c r="N616" s="40">
        <v>34</v>
      </c>
      <c r="O616" s="51">
        <v>2.01</v>
      </c>
      <c r="P616" s="30">
        <v>36416</v>
      </c>
      <c r="Q616" s="30">
        <v>36697</v>
      </c>
      <c r="R616" s="30"/>
      <c r="S616" s="31" t="s">
        <v>681</v>
      </c>
      <c r="T616" s="31" t="s">
        <v>682</v>
      </c>
      <c r="U616" s="31" t="s">
        <v>2049</v>
      </c>
      <c r="W616" s="31" t="s">
        <v>1365</v>
      </c>
      <c r="Y616" s="42"/>
      <c r="Z616" s="43"/>
      <c r="AA616" s="42"/>
      <c r="AB616" s="7"/>
      <c r="AC616" s="5"/>
      <c r="AD616" s="7"/>
      <c r="AE616" s="7"/>
      <c r="AF616" s="7"/>
      <c r="AG616" s="35"/>
      <c r="AH616" s="7"/>
      <c r="AI616" s="5"/>
      <c r="AJ616" s="9"/>
      <c r="AK616" s="9"/>
      <c r="AL616" s="9"/>
      <c r="AM616" s="5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7"/>
      <c r="BP616" s="5"/>
      <c r="BQ616" s="5"/>
      <c r="BR616" s="43"/>
      <c r="BS616" s="44"/>
      <c r="BT616" s="9"/>
      <c r="BU616" s="9"/>
      <c r="BV616" s="9"/>
      <c r="BW616" s="9"/>
      <c r="BX616" s="7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</row>
    <row r="617" spans="2:148" ht="18.75">
      <c r="B617" s="13"/>
      <c r="C617" s="31"/>
      <c r="D617" s="32"/>
      <c r="E617" s="58">
        <v>232036</v>
      </c>
      <c r="G617" s="54" t="s">
        <v>1201</v>
      </c>
      <c r="H617" s="54" t="s">
        <v>1202</v>
      </c>
      <c r="I617" s="13" t="s">
        <v>3932</v>
      </c>
      <c r="L617" s="54" t="s">
        <v>3251</v>
      </c>
      <c r="M617" s="31">
        <v>78758</v>
      </c>
      <c r="N617" s="40">
        <v>22</v>
      </c>
      <c r="O617" s="51">
        <v>2.011</v>
      </c>
      <c r="P617" s="57">
        <v>38051</v>
      </c>
      <c r="Q617" s="57">
        <v>38225</v>
      </c>
      <c r="R617" s="31" t="s">
        <v>2012</v>
      </c>
      <c r="S617" s="31" t="s">
        <v>2013</v>
      </c>
      <c r="T617" s="31" t="s">
        <v>2014</v>
      </c>
      <c r="U617" s="31" t="s">
        <v>3302</v>
      </c>
      <c r="W617" s="31" t="s">
        <v>2647</v>
      </c>
      <c r="Y617" s="42"/>
      <c r="Z617" s="43"/>
      <c r="AA617" s="42"/>
      <c r="AB617" s="7"/>
      <c r="AC617" s="5"/>
      <c r="AD617" s="7"/>
      <c r="AE617" s="7"/>
      <c r="AF617" s="7"/>
      <c r="AG617" s="35"/>
      <c r="AH617" s="7"/>
      <c r="AI617" s="5"/>
      <c r="AJ617" s="9"/>
      <c r="AK617" s="9"/>
      <c r="AL617" s="9"/>
      <c r="AM617" s="5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7"/>
      <c r="BP617" s="5"/>
      <c r="BQ617" s="5"/>
      <c r="BR617" s="43"/>
      <c r="BS617" s="44"/>
      <c r="BT617" s="9"/>
      <c r="BU617" s="9"/>
      <c r="BV617" s="9"/>
      <c r="BW617" s="9"/>
      <c r="BX617" s="7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</row>
    <row r="618" spans="2:148" ht="18.75">
      <c r="B618" s="13"/>
      <c r="C618" s="31"/>
      <c r="D618" s="32"/>
      <c r="E618" s="58">
        <v>287845</v>
      </c>
      <c r="G618" s="54" t="s">
        <v>754</v>
      </c>
      <c r="H618" s="55" t="s">
        <v>1747</v>
      </c>
      <c r="I618" s="54" t="s">
        <v>755</v>
      </c>
      <c r="J618" s="91"/>
      <c r="K618" s="91"/>
      <c r="L618" s="54" t="s">
        <v>755</v>
      </c>
      <c r="M618" s="31">
        <v>78758</v>
      </c>
      <c r="N618" s="100">
        <v>30</v>
      </c>
      <c r="O618" s="98">
        <v>2.3</v>
      </c>
      <c r="P618" s="57">
        <v>38702</v>
      </c>
      <c r="Q618" s="57">
        <v>38756</v>
      </c>
      <c r="R618" s="31" t="s">
        <v>1600</v>
      </c>
      <c r="S618" s="31" t="s">
        <v>1748</v>
      </c>
      <c r="T618" s="31" t="s">
        <v>1749</v>
      </c>
      <c r="U618" s="92" t="s">
        <v>554</v>
      </c>
      <c r="V618" s="92"/>
      <c r="W618" s="31" t="s">
        <v>3598</v>
      </c>
      <c r="Y618" s="42"/>
      <c r="Z618" s="43"/>
      <c r="AA618" s="42"/>
      <c r="AB618" s="7"/>
      <c r="AC618" s="5"/>
      <c r="AD618" s="7"/>
      <c r="AE618" s="7"/>
      <c r="AF618" s="7"/>
      <c r="AG618" s="35"/>
      <c r="AH618" s="7"/>
      <c r="AI618" s="5"/>
      <c r="AJ618" s="9"/>
      <c r="AK618" s="9"/>
      <c r="AL618" s="9"/>
      <c r="AM618" s="5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7"/>
      <c r="BP618" s="5"/>
      <c r="BQ618" s="5"/>
      <c r="BR618" s="43"/>
      <c r="BS618" s="44"/>
      <c r="BT618" s="9"/>
      <c r="BU618" s="9"/>
      <c r="BV618" s="9"/>
      <c r="BW618" s="9"/>
      <c r="BX618" s="7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</row>
    <row r="619" spans="2:148" ht="18.75">
      <c r="B619" s="13"/>
      <c r="C619" s="31"/>
      <c r="D619" s="32"/>
      <c r="E619" s="160" t="s">
        <v>3720</v>
      </c>
      <c r="F619" s="156"/>
      <c r="G619" s="153" t="s">
        <v>3228</v>
      </c>
      <c r="H619" s="153" t="s">
        <v>3570</v>
      </c>
      <c r="I619" s="153" t="s">
        <v>3641</v>
      </c>
      <c r="J619" s="156">
        <v>425918</v>
      </c>
      <c r="K619" s="156"/>
      <c r="L619" s="180"/>
      <c r="M619" s="156" t="s">
        <v>3642</v>
      </c>
      <c r="N619" s="156">
        <v>24</v>
      </c>
      <c r="O619" s="175">
        <v>2.3</v>
      </c>
      <c r="P619" s="172">
        <v>39317</v>
      </c>
      <c r="Q619" s="172">
        <v>39566</v>
      </c>
      <c r="R619" s="156" t="s">
        <v>1286</v>
      </c>
      <c r="S619" s="163" t="s">
        <v>3571</v>
      </c>
      <c r="T619" s="156" t="s">
        <v>1749</v>
      </c>
      <c r="U619" s="163" t="s">
        <v>2049</v>
      </c>
      <c r="V619" s="163"/>
      <c r="W619" s="163" t="s">
        <v>4069</v>
      </c>
      <c r="Y619" s="42"/>
      <c r="Z619" s="43"/>
      <c r="AA619" s="42"/>
      <c r="AB619" s="7"/>
      <c r="AC619" s="5"/>
      <c r="AD619" s="7"/>
      <c r="AE619" s="7"/>
      <c r="AF619" s="7"/>
      <c r="AG619" s="35"/>
      <c r="AH619" s="7"/>
      <c r="AI619" s="5"/>
      <c r="AJ619" s="9"/>
      <c r="AK619" s="9"/>
      <c r="AL619" s="9"/>
      <c r="AM619" s="5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7"/>
      <c r="BP619" s="5"/>
      <c r="BQ619" s="5"/>
      <c r="BR619" s="43"/>
      <c r="BS619" s="44"/>
      <c r="BT619" s="9"/>
      <c r="BU619" s="9"/>
      <c r="BV619" s="9"/>
      <c r="BW619" s="9"/>
      <c r="BX619" s="7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</row>
    <row r="620" spans="2:148" ht="18.75">
      <c r="B620" s="13"/>
      <c r="C620" s="31"/>
      <c r="D620" s="32"/>
      <c r="E620" s="56">
        <v>296920</v>
      </c>
      <c r="G620" s="54" t="s">
        <v>1887</v>
      </c>
      <c r="H620" s="54" t="s">
        <v>2793</v>
      </c>
      <c r="I620" s="54" t="s">
        <v>755</v>
      </c>
      <c r="J620" s="91"/>
      <c r="K620" s="91"/>
      <c r="L620" s="54" t="s">
        <v>755</v>
      </c>
      <c r="M620" s="91">
        <v>78758</v>
      </c>
      <c r="N620" s="100">
        <v>32</v>
      </c>
      <c r="O620" s="98">
        <v>2.3</v>
      </c>
      <c r="P620" s="57">
        <v>38863</v>
      </c>
      <c r="Q620" s="54"/>
      <c r="R620" s="31" t="s">
        <v>1600</v>
      </c>
      <c r="S620" s="92" t="s">
        <v>2794</v>
      </c>
      <c r="T620" s="92" t="s">
        <v>1749</v>
      </c>
      <c r="U620" s="92" t="s">
        <v>554</v>
      </c>
      <c r="V620" s="92"/>
      <c r="W620" s="31" t="s">
        <v>1814</v>
      </c>
      <c r="Y620" s="42"/>
      <c r="Z620" s="43"/>
      <c r="AA620" s="42"/>
      <c r="AB620" s="7"/>
      <c r="AC620" s="5"/>
      <c r="AD620" s="7"/>
      <c r="AE620" s="7"/>
      <c r="AF620" s="7"/>
      <c r="AG620" s="35"/>
      <c r="AH620" s="7"/>
      <c r="AI620" s="5"/>
      <c r="AJ620" s="9"/>
      <c r="AK620" s="9"/>
      <c r="AL620" s="9"/>
      <c r="AM620" s="5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7"/>
      <c r="BP620" s="5"/>
      <c r="BQ620" s="5"/>
      <c r="BR620" s="43"/>
      <c r="BS620" s="44"/>
      <c r="BT620" s="9"/>
      <c r="BU620" s="9"/>
      <c r="BV620" s="9"/>
      <c r="BW620" s="9"/>
      <c r="BX620" s="7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</row>
    <row r="621" spans="2:148" ht="18.75">
      <c r="B621" s="13"/>
      <c r="C621" s="31"/>
      <c r="D621" s="32"/>
      <c r="E621" s="67">
        <v>242051</v>
      </c>
      <c r="G621" s="67" t="s">
        <v>2715</v>
      </c>
      <c r="H621" s="66" t="s">
        <v>4130</v>
      </c>
      <c r="I621" s="13" t="s">
        <v>2270</v>
      </c>
      <c r="L621" s="13" t="s">
        <v>2079</v>
      </c>
      <c r="M621" s="31">
        <v>78705</v>
      </c>
      <c r="N621" s="31">
        <v>100</v>
      </c>
      <c r="O621" s="51">
        <v>1.17</v>
      </c>
      <c r="P621" s="68">
        <v>38247</v>
      </c>
      <c r="Q621" s="68">
        <v>38090</v>
      </c>
      <c r="R621" s="31" t="s">
        <v>2012</v>
      </c>
      <c r="S621" s="31" t="s">
        <v>2013</v>
      </c>
      <c r="T621" s="31" t="s">
        <v>2579</v>
      </c>
      <c r="U621" s="31" t="s">
        <v>3302</v>
      </c>
      <c r="W621" s="31" t="s">
        <v>3988</v>
      </c>
      <c r="Y621" s="42"/>
      <c r="Z621" s="43"/>
      <c r="AA621" s="42"/>
      <c r="AB621" s="7"/>
      <c r="AC621" s="5"/>
      <c r="AD621" s="7"/>
      <c r="AE621" s="7"/>
      <c r="AF621" s="7"/>
      <c r="AG621" s="35"/>
      <c r="AH621" s="7"/>
      <c r="AI621" s="5"/>
      <c r="AJ621" s="9"/>
      <c r="AK621" s="9"/>
      <c r="AL621" s="9"/>
      <c r="AM621" s="5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7"/>
      <c r="BP621" s="5"/>
      <c r="BQ621" s="5"/>
      <c r="BR621" s="43"/>
      <c r="BS621" s="44"/>
      <c r="BT621" s="9"/>
      <c r="BU621" s="9"/>
      <c r="BV621" s="9"/>
      <c r="BW621" s="9"/>
      <c r="BX621" s="7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</row>
    <row r="622" spans="2:148" ht="18.75">
      <c r="B622" s="13"/>
      <c r="C622" s="31"/>
      <c r="D622" s="32"/>
      <c r="E622" s="58">
        <v>249143</v>
      </c>
      <c r="G622" s="54" t="s">
        <v>2576</v>
      </c>
      <c r="H622" s="54" t="s">
        <v>3188</v>
      </c>
      <c r="I622" s="54" t="s">
        <v>3189</v>
      </c>
      <c r="J622" s="91"/>
      <c r="K622" s="91"/>
      <c r="L622" s="13" t="s">
        <v>3190</v>
      </c>
      <c r="M622" s="71">
        <v>78704</v>
      </c>
      <c r="N622" s="31">
        <v>52</v>
      </c>
      <c r="O622" s="51">
        <v>3.8</v>
      </c>
      <c r="P622" s="57">
        <v>38405</v>
      </c>
      <c r="Q622" s="57">
        <v>38491</v>
      </c>
      <c r="R622" s="31" t="s">
        <v>4325</v>
      </c>
      <c r="S622" s="31" t="s">
        <v>294</v>
      </c>
      <c r="T622" s="84" t="s">
        <v>295</v>
      </c>
      <c r="U622" s="31" t="s">
        <v>3302</v>
      </c>
      <c r="W622" s="31" t="s">
        <v>2447</v>
      </c>
      <c r="Y622" s="42"/>
      <c r="Z622" s="43"/>
      <c r="AA622" s="42"/>
      <c r="AB622" s="7"/>
      <c r="AC622" s="5"/>
      <c r="AD622" s="7"/>
      <c r="AE622" s="7"/>
      <c r="AF622" s="7"/>
      <c r="AG622" s="35"/>
      <c r="AH622" s="7"/>
      <c r="AI622" s="5"/>
      <c r="AJ622" s="9"/>
      <c r="AK622" s="9"/>
      <c r="AL622" s="9"/>
      <c r="AM622" s="5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7"/>
      <c r="BP622" s="5"/>
      <c r="BQ622" s="5"/>
      <c r="BR622" s="43"/>
      <c r="BS622" s="44"/>
      <c r="BT622" s="9"/>
      <c r="BU622" s="9"/>
      <c r="BV622" s="9"/>
      <c r="BW622" s="9"/>
      <c r="BX622" s="7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</row>
    <row r="623" spans="2:148" ht="18.75">
      <c r="B623" s="13"/>
      <c r="C623" s="31"/>
      <c r="D623" s="32"/>
      <c r="E623" s="124" t="s">
        <v>2942</v>
      </c>
      <c r="F623" s="13"/>
      <c r="G623" s="125" t="s">
        <v>4662</v>
      </c>
      <c r="H623" s="125" t="s">
        <v>5084</v>
      </c>
      <c r="I623" s="125" t="s">
        <v>2208</v>
      </c>
      <c r="J623" s="126">
        <v>3359888</v>
      </c>
      <c r="K623" s="126"/>
      <c r="L623" s="125"/>
      <c r="M623" s="126" t="s">
        <v>3920</v>
      </c>
      <c r="N623" s="126">
        <v>134</v>
      </c>
      <c r="O623" s="129">
        <v>6.348</v>
      </c>
      <c r="P623" s="127">
        <v>39602</v>
      </c>
      <c r="Q623" s="127">
        <v>40246</v>
      </c>
      <c r="R623" s="126" t="s">
        <v>2294</v>
      </c>
      <c r="S623" s="126" t="s">
        <v>779</v>
      </c>
      <c r="T623" s="31" t="s">
        <v>2229</v>
      </c>
      <c r="U623" s="92" t="s">
        <v>554</v>
      </c>
      <c r="V623" s="92"/>
      <c r="W623" s="31" t="s">
        <v>266</v>
      </c>
      <c r="Y623" s="42"/>
      <c r="Z623" s="43"/>
      <c r="AA623" s="42"/>
      <c r="AB623" s="7"/>
      <c r="AC623" s="5"/>
      <c r="AD623" s="7"/>
      <c r="AE623" s="7"/>
      <c r="AF623" s="7"/>
      <c r="AG623" s="35"/>
      <c r="AH623" s="7"/>
      <c r="AI623" s="5"/>
      <c r="AJ623" s="9"/>
      <c r="AK623" s="9"/>
      <c r="AL623" s="9"/>
      <c r="AM623" s="5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7"/>
      <c r="BP623" s="5"/>
      <c r="BQ623" s="5"/>
      <c r="BR623" s="43"/>
      <c r="BS623" s="44"/>
      <c r="BT623" s="9"/>
      <c r="BU623" s="9"/>
      <c r="BV623" s="9"/>
      <c r="BW623" s="9"/>
      <c r="BX623" s="7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</row>
    <row r="624" spans="2:148" ht="18.75">
      <c r="B624" s="13"/>
      <c r="C624" s="31"/>
      <c r="D624" s="32"/>
      <c r="E624" s="124">
        <v>11482870</v>
      </c>
      <c r="F624" s="13"/>
      <c r="G624" s="125" t="s">
        <v>5614</v>
      </c>
      <c r="H624" s="125" t="s">
        <v>5612</v>
      </c>
      <c r="I624" s="125" t="s">
        <v>5613</v>
      </c>
      <c r="J624" s="126">
        <v>247654</v>
      </c>
      <c r="K624" s="13"/>
      <c r="M624" s="126" t="s">
        <v>4148</v>
      </c>
      <c r="N624" s="31">
        <v>34</v>
      </c>
      <c r="O624" s="129">
        <v>0.92</v>
      </c>
      <c r="P624" s="127">
        <v>42410</v>
      </c>
      <c r="Q624" s="125"/>
      <c r="R624" s="31" t="s">
        <v>4073</v>
      </c>
      <c r="S624" s="126" t="s">
        <v>126</v>
      </c>
      <c r="T624" s="126" t="s">
        <v>1970</v>
      </c>
      <c r="U624" s="126" t="s">
        <v>2753</v>
      </c>
      <c r="V624" s="126"/>
      <c r="W624" s="31" t="s">
        <v>5675</v>
      </c>
      <c r="Y624" s="42"/>
      <c r="Z624" s="43"/>
      <c r="AA624" s="42"/>
      <c r="AB624" s="7"/>
      <c r="AC624" s="5"/>
      <c r="AD624" s="7"/>
      <c r="AE624" s="7"/>
      <c r="AF624" s="7"/>
      <c r="AG624" s="35"/>
      <c r="AH624" s="7"/>
      <c r="AI624" s="5"/>
      <c r="AJ624" s="9"/>
      <c r="AK624" s="9"/>
      <c r="AL624" s="9"/>
      <c r="AM624" s="5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7"/>
      <c r="BP624" s="5"/>
      <c r="BQ624" s="5"/>
      <c r="BR624" s="43"/>
      <c r="BS624" s="44"/>
      <c r="BT624" s="9"/>
      <c r="BU624" s="9"/>
      <c r="BV624" s="9"/>
      <c r="BW624" s="9"/>
      <c r="BX624" s="7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</row>
    <row r="625" spans="2:148" ht="18.75">
      <c r="B625" s="13"/>
      <c r="C625" s="31"/>
      <c r="D625" s="32"/>
      <c r="E625" s="152">
        <v>11405504</v>
      </c>
      <c r="F625" s="153"/>
      <c r="G625" s="154" t="s">
        <v>5467</v>
      </c>
      <c r="H625" s="154" t="s">
        <v>5468</v>
      </c>
      <c r="I625" s="154" t="s">
        <v>5466</v>
      </c>
      <c r="J625" s="155">
        <v>3119510</v>
      </c>
      <c r="K625" s="153"/>
      <c r="L625" s="153"/>
      <c r="M625" s="155" t="s">
        <v>2777</v>
      </c>
      <c r="N625" s="155">
        <v>7</v>
      </c>
      <c r="O625" s="159">
        <v>1.65</v>
      </c>
      <c r="P625" s="157">
        <v>42240</v>
      </c>
      <c r="Q625" s="157">
        <v>42633</v>
      </c>
      <c r="R625" s="155" t="s">
        <v>1871</v>
      </c>
      <c r="S625" s="155" t="s">
        <v>5508</v>
      </c>
      <c r="T625" s="155" t="s">
        <v>5344</v>
      </c>
      <c r="U625" s="155" t="s">
        <v>906</v>
      </c>
      <c r="V625" s="155"/>
      <c r="W625" s="156" t="s">
        <v>5551</v>
      </c>
      <c r="Y625" s="42"/>
      <c r="Z625" s="43"/>
      <c r="AA625" s="42"/>
      <c r="AB625" s="7"/>
      <c r="AC625" s="5"/>
      <c r="AD625" s="7"/>
      <c r="AE625" s="7"/>
      <c r="AF625" s="7"/>
      <c r="AG625" s="35"/>
      <c r="AH625" s="7"/>
      <c r="AI625" s="5"/>
      <c r="AJ625" s="9"/>
      <c r="AK625" s="9"/>
      <c r="AL625" s="9"/>
      <c r="AM625" s="5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7"/>
      <c r="BP625" s="5"/>
      <c r="BQ625" s="5"/>
      <c r="BR625" s="43"/>
      <c r="BS625" s="44"/>
      <c r="BT625" s="9"/>
      <c r="BU625" s="9"/>
      <c r="BV625" s="9"/>
      <c r="BW625" s="9"/>
      <c r="BX625" s="7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</row>
    <row r="626" spans="2:148" ht="18.75">
      <c r="B626" s="13"/>
      <c r="C626" s="31"/>
      <c r="D626" s="32"/>
      <c r="E626" s="32">
        <v>175449</v>
      </c>
      <c r="G626" s="13" t="s">
        <v>3391</v>
      </c>
      <c r="H626" s="13" t="s">
        <v>3828</v>
      </c>
      <c r="I626" s="13" t="s">
        <v>1038</v>
      </c>
      <c r="L626" s="13" t="s">
        <v>3392</v>
      </c>
      <c r="M626" s="31">
        <v>78723</v>
      </c>
      <c r="N626" s="40">
        <v>11</v>
      </c>
      <c r="O626" s="51">
        <v>1.945</v>
      </c>
      <c r="P626" s="30">
        <v>37060</v>
      </c>
      <c r="Q626" s="30">
        <v>37300</v>
      </c>
      <c r="R626" s="31" t="s">
        <v>745</v>
      </c>
      <c r="S626" s="31" t="s">
        <v>3393</v>
      </c>
      <c r="T626" s="31" t="s">
        <v>3394</v>
      </c>
      <c r="U626" s="31" t="s">
        <v>3302</v>
      </c>
      <c r="W626" s="31" t="s">
        <v>1082</v>
      </c>
      <c r="Y626" s="42"/>
      <c r="Z626" s="43"/>
      <c r="AA626" s="42"/>
      <c r="AB626" s="7"/>
      <c r="AC626" s="5"/>
      <c r="AD626" s="7"/>
      <c r="AE626" s="7"/>
      <c r="AF626" s="7"/>
      <c r="AG626" s="35"/>
      <c r="AH626" s="7"/>
      <c r="AI626" s="5"/>
      <c r="AJ626" s="9"/>
      <c r="AK626" s="9"/>
      <c r="AL626" s="9"/>
      <c r="AM626" s="5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7"/>
      <c r="BP626" s="5"/>
      <c r="BQ626" s="5"/>
      <c r="BR626" s="43"/>
      <c r="BS626" s="44"/>
      <c r="BT626" s="9"/>
      <c r="BU626" s="9"/>
      <c r="BV626" s="9"/>
      <c r="BW626" s="9"/>
      <c r="BX626" s="7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</row>
    <row r="627" spans="2:148" ht="18.75">
      <c r="B627" s="13"/>
      <c r="C627" s="31"/>
      <c r="D627" s="32"/>
      <c r="E627" s="152">
        <v>11341403</v>
      </c>
      <c r="F627" s="153"/>
      <c r="G627" s="154" t="s">
        <v>5401</v>
      </c>
      <c r="H627" s="154" t="s">
        <v>5433</v>
      </c>
      <c r="I627" s="154" t="s">
        <v>5400</v>
      </c>
      <c r="J627" s="155">
        <v>5189963</v>
      </c>
      <c r="K627" s="153"/>
      <c r="L627" s="153"/>
      <c r="M627" s="155" t="s">
        <v>4148</v>
      </c>
      <c r="N627" s="156">
        <v>16</v>
      </c>
      <c r="O627" s="159">
        <v>0.66</v>
      </c>
      <c r="P627" s="157">
        <v>42125</v>
      </c>
      <c r="Q627" s="153"/>
      <c r="R627" s="156" t="s">
        <v>4073</v>
      </c>
      <c r="S627" s="155" t="s">
        <v>5434</v>
      </c>
      <c r="T627" s="155" t="s">
        <v>523</v>
      </c>
      <c r="U627" s="155" t="s">
        <v>2753</v>
      </c>
      <c r="V627" s="155"/>
      <c r="W627" s="163" t="s">
        <v>5449</v>
      </c>
      <c r="Y627" s="42"/>
      <c r="Z627" s="43"/>
      <c r="AA627" s="42"/>
      <c r="AB627" s="7"/>
      <c r="AC627" s="5"/>
      <c r="AD627" s="7"/>
      <c r="AE627" s="7"/>
      <c r="AF627" s="7"/>
      <c r="AG627" s="35"/>
      <c r="AH627" s="7"/>
      <c r="AI627" s="5"/>
      <c r="AJ627" s="9"/>
      <c r="AK627" s="9"/>
      <c r="AL627" s="9"/>
      <c r="AM627" s="5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7"/>
      <c r="BP627" s="5"/>
      <c r="BQ627" s="5"/>
      <c r="BR627" s="43"/>
      <c r="BS627" s="44"/>
      <c r="BT627" s="9"/>
      <c r="BU627" s="9"/>
      <c r="BV627" s="9"/>
      <c r="BW627" s="9"/>
      <c r="BX627" s="7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</row>
    <row r="628" spans="2:148" ht="18.75">
      <c r="B628" s="13"/>
      <c r="C628" s="31"/>
      <c r="D628" s="32"/>
      <c r="E628" s="152">
        <v>10707153</v>
      </c>
      <c r="F628" s="153"/>
      <c r="G628" s="154" t="s">
        <v>1857</v>
      </c>
      <c r="H628" s="154" t="s">
        <v>4696</v>
      </c>
      <c r="I628" s="154" t="s">
        <v>4102</v>
      </c>
      <c r="J628" s="155">
        <v>613660</v>
      </c>
      <c r="K628" s="154"/>
      <c r="L628" s="153"/>
      <c r="M628" s="155" t="s">
        <v>4148</v>
      </c>
      <c r="N628" s="156">
        <v>248</v>
      </c>
      <c r="O628" s="159">
        <v>5.6</v>
      </c>
      <c r="P628" s="157">
        <v>40926</v>
      </c>
      <c r="Q628" s="157">
        <v>41184</v>
      </c>
      <c r="R628" s="155" t="s">
        <v>259</v>
      </c>
      <c r="S628" s="155" t="s">
        <v>352</v>
      </c>
      <c r="T628" s="155" t="s">
        <v>119</v>
      </c>
      <c r="U628" s="31" t="s">
        <v>3302</v>
      </c>
      <c r="W628" s="156" t="s">
        <v>4388</v>
      </c>
      <c r="Y628" s="42"/>
      <c r="Z628" s="43"/>
      <c r="AA628" s="42"/>
      <c r="AB628" s="7"/>
      <c r="AC628" s="5"/>
      <c r="AD628" s="7"/>
      <c r="AE628" s="7"/>
      <c r="AF628" s="7"/>
      <c r="AG628" s="35"/>
      <c r="AH628" s="7"/>
      <c r="AI628" s="5"/>
      <c r="AJ628" s="9"/>
      <c r="AK628" s="9"/>
      <c r="AL628" s="9"/>
      <c r="AM628" s="5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7"/>
      <c r="BP628" s="5"/>
      <c r="BQ628" s="5"/>
      <c r="BR628" s="43"/>
      <c r="BS628" s="44"/>
      <c r="BT628" s="9"/>
      <c r="BU628" s="9"/>
      <c r="BV628" s="9"/>
      <c r="BW628" s="9"/>
      <c r="BX628" s="7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</row>
    <row r="629" spans="2:148" ht="18.75">
      <c r="B629" s="13"/>
      <c r="C629" s="31"/>
      <c r="D629" s="32"/>
      <c r="E629" s="32">
        <v>150505</v>
      </c>
      <c r="G629" s="13" t="s">
        <v>3033</v>
      </c>
      <c r="H629" s="13" t="s">
        <v>1239</v>
      </c>
      <c r="I629" s="13" t="s">
        <v>1419</v>
      </c>
      <c r="L629" s="13" t="s">
        <v>2056</v>
      </c>
      <c r="M629" s="31">
        <v>78726</v>
      </c>
      <c r="N629" s="40">
        <v>332</v>
      </c>
      <c r="O629" s="51">
        <v>12.2</v>
      </c>
      <c r="P629" s="30">
        <v>36699</v>
      </c>
      <c r="Q629" s="30">
        <v>36875</v>
      </c>
      <c r="R629" s="30"/>
      <c r="S629" s="31" t="s">
        <v>3034</v>
      </c>
      <c r="T629" s="31" t="s">
        <v>679</v>
      </c>
      <c r="U629" s="31" t="s">
        <v>3302</v>
      </c>
      <c r="W629" s="31" t="s">
        <v>4231</v>
      </c>
      <c r="Y629" s="42"/>
      <c r="Z629" s="43"/>
      <c r="AA629" s="42"/>
      <c r="AB629" s="7"/>
      <c r="AC629" s="5"/>
      <c r="AD629" s="7"/>
      <c r="AE629" s="7"/>
      <c r="AF629" s="7"/>
      <c r="AG629" s="35"/>
      <c r="AH629" s="7"/>
      <c r="AI629" s="5"/>
      <c r="AJ629" s="9"/>
      <c r="AK629" s="9"/>
      <c r="AL629" s="9"/>
      <c r="AM629" s="5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7"/>
      <c r="BP629" s="5"/>
      <c r="BQ629" s="5"/>
      <c r="BR629" s="43"/>
      <c r="BS629" s="44"/>
      <c r="BT629" s="9"/>
      <c r="BU629" s="9"/>
      <c r="BV629" s="9"/>
      <c r="BW629" s="9"/>
      <c r="BX629" s="7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</row>
    <row r="630" spans="2:148" ht="18.75">
      <c r="B630" s="13"/>
      <c r="C630" s="31"/>
      <c r="D630" s="32"/>
      <c r="E630" s="124">
        <v>10835981</v>
      </c>
      <c r="F630" s="125"/>
      <c r="G630" s="125" t="s">
        <v>4506</v>
      </c>
      <c r="H630" s="125" t="s">
        <v>4507</v>
      </c>
      <c r="I630" s="125" t="s">
        <v>4505</v>
      </c>
      <c r="J630" s="126">
        <v>3046515</v>
      </c>
      <c r="K630" s="125"/>
      <c r="M630" s="126" t="s">
        <v>3923</v>
      </c>
      <c r="N630" s="31">
        <v>374</v>
      </c>
      <c r="O630" s="129">
        <v>23.6</v>
      </c>
      <c r="P630" s="127">
        <v>41183</v>
      </c>
      <c r="Q630" s="127">
        <v>41474</v>
      </c>
      <c r="R630" s="31" t="s">
        <v>1871</v>
      </c>
      <c r="S630" s="126" t="s">
        <v>4510</v>
      </c>
      <c r="T630" s="126" t="s">
        <v>4509</v>
      </c>
      <c r="U630" s="92" t="s">
        <v>3302</v>
      </c>
      <c r="V630" s="92"/>
      <c r="W630" s="31" t="s">
        <v>4514</v>
      </c>
      <c r="Y630" s="42"/>
      <c r="Z630" s="43"/>
      <c r="AA630" s="42"/>
      <c r="AB630" s="7"/>
      <c r="AC630" s="5"/>
      <c r="AD630" s="7"/>
      <c r="AE630" s="7"/>
      <c r="AF630" s="7"/>
      <c r="AG630" s="35"/>
      <c r="AH630" s="7"/>
      <c r="AI630" s="5"/>
      <c r="AJ630" s="9"/>
      <c r="AK630" s="9"/>
      <c r="AL630" s="9"/>
      <c r="AM630" s="5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7"/>
      <c r="BP630" s="5"/>
      <c r="BQ630" s="5"/>
      <c r="BR630" s="43"/>
      <c r="BS630" s="44"/>
      <c r="BT630" s="9"/>
      <c r="BU630" s="9"/>
      <c r="BV630" s="9"/>
      <c r="BW630" s="9"/>
      <c r="BX630" s="7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</row>
    <row r="631" spans="2:148" ht="18.75">
      <c r="B631" s="13"/>
      <c r="C631" s="31"/>
      <c r="D631" s="32"/>
      <c r="E631" s="61">
        <v>173734</v>
      </c>
      <c r="G631" s="13" t="s">
        <v>1083</v>
      </c>
      <c r="H631" s="13" t="s">
        <v>3801</v>
      </c>
      <c r="I631" s="13" t="s">
        <v>748</v>
      </c>
      <c r="L631" s="13" t="s">
        <v>2655</v>
      </c>
      <c r="M631" s="31">
        <v>78732</v>
      </c>
      <c r="N631" s="40">
        <v>504</v>
      </c>
      <c r="O631" s="51">
        <v>116.77</v>
      </c>
      <c r="P631" s="30">
        <v>37008</v>
      </c>
      <c r="Q631" s="30">
        <v>37244</v>
      </c>
      <c r="R631" s="30"/>
      <c r="S631" s="31" t="s">
        <v>749</v>
      </c>
      <c r="T631" s="31" t="s">
        <v>750</v>
      </c>
      <c r="U631" s="31" t="s">
        <v>3302</v>
      </c>
      <c r="W631" s="31" t="s">
        <v>1082</v>
      </c>
      <c r="Y631" s="42"/>
      <c r="Z631" s="43"/>
      <c r="AA631" s="42"/>
      <c r="AB631" s="7"/>
      <c r="AC631" s="5"/>
      <c r="AD631" s="7"/>
      <c r="AE631" s="7"/>
      <c r="AF631" s="7"/>
      <c r="AG631" s="35"/>
      <c r="AH631" s="7"/>
      <c r="AI631" s="5"/>
      <c r="AJ631" s="9"/>
      <c r="AK631" s="9"/>
      <c r="AL631" s="9"/>
      <c r="AM631" s="5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7"/>
      <c r="BP631" s="5"/>
      <c r="BQ631" s="5"/>
      <c r="BR631" s="43"/>
      <c r="BS631" s="44"/>
      <c r="BT631" s="9"/>
      <c r="BU631" s="9"/>
      <c r="BV631" s="9"/>
      <c r="BW631" s="9"/>
      <c r="BX631" s="7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</row>
    <row r="632" spans="2:148" ht="18.75">
      <c r="B632" s="13"/>
      <c r="C632" s="31"/>
      <c r="D632" s="32"/>
      <c r="E632" s="124">
        <v>11275860</v>
      </c>
      <c r="F632" s="13"/>
      <c r="G632" s="125" t="s">
        <v>5276</v>
      </c>
      <c r="H632" s="125" t="s">
        <v>5278</v>
      </c>
      <c r="I632" s="125" t="s">
        <v>5277</v>
      </c>
      <c r="J632" s="125">
        <v>5088923</v>
      </c>
      <c r="K632" s="13"/>
      <c r="M632" s="126" t="s">
        <v>4485</v>
      </c>
      <c r="N632" s="31">
        <v>445</v>
      </c>
      <c r="O632" s="129">
        <v>25.001</v>
      </c>
      <c r="P632" s="127">
        <v>42017</v>
      </c>
      <c r="Q632" s="127">
        <v>42345</v>
      </c>
      <c r="R632" s="31" t="s">
        <v>4073</v>
      </c>
      <c r="S632" s="126" t="s">
        <v>5325</v>
      </c>
      <c r="T632" s="126" t="s">
        <v>5326</v>
      </c>
      <c r="U632" s="126" t="s">
        <v>906</v>
      </c>
      <c r="V632" s="126"/>
      <c r="W632" s="31" t="s">
        <v>5373</v>
      </c>
      <c r="Y632" s="42"/>
      <c r="Z632" s="43"/>
      <c r="AA632" s="42"/>
      <c r="AB632" s="7"/>
      <c r="AC632" s="5"/>
      <c r="AD632" s="7"/>
      <c r="AE632" s="7"/>
      <c r="AF632" s="7"/>
      <c r="AG632" s="35"/>
      <c r="AH632" s="7"/>
      <c r="AI632" s="5"/>
      <c r="AJ632" s="9"/>
      <c r="AK632" s="9"/>
      <c r="AL632" s="9"/>
      <c r="AM632" s="5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7"/>
      <c r="BP632" s="5"/>
      <c r="BQ632" s="5"/>
      <c r="BR632" s="43"/>
      <c r="BS632" s="44"/>
      <c r="BT632" s="9"/>
      <c r="BU632" s="9"/>
      <c r="BV632" s="9"/>
      <c r="BW632" s="9"/>
      <c r="BX632" s="7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</row>
    <row r="633" spans="2:148" ht="18.75">
      <c r="B633" s="13"/>
      <c r="C633" s="31"/>
      <c r="D633" s="32"/>
      <c r="G633" s="13" t="s">
        <v>1130</v>
      </c>
      <c r="H633" s="13" t="s">
        <v>1131</v>
      </c>
      <c r="I633" s="13" t="s">
        <v>1132</v>
      </c>
      <c r="L633" s="13" t="s">
        <v>1554</v>
      </c>
      <c r="M633" s="31">
        <v>78758</v>
      </c>
      <c r="N633" s="40">
        <v>56</v>
      </c>
      <c r="O633" s="51">
        <v>5.43</v>
      </c>
      <c r="P633" s="30">
        <v>35300</v>
      </c>
      <c r="Q633" s="30">
        <v>35452</v>
      </c>
      <c r="R633" s="30"/>
      <c r="S633" s="31" t="s">
        <v>1133</v>
      </c>
      <c r="T633" s="31" t="s">
        <v>1134</v>
      </c>
      <c r="U633" s="31" t="s">
        <v>3302</v>
      </c>
      <c r="W633" s="31" t="s">
        <v>3521</v>
      </c>
      <c r="Y633" s="42"/>
      <c r="Z633" s="43"/>
      <c r="AA633" s="42"/>
      <c r="AB633" s="7"/>
      <c r="AC633" s="5"/>
      <c r="AD633" s="7"/>
      <c r="AE633" s="7"/>
      <c r="AF633" s="7"/>
      <c r="AG633" s="35"/>
      <c r="AH633" s="7"/>
      <c r="AI633" s="5"/>
      <c r="AJ633" s="9"/>
      <c r="AK633" s="9"/>
      <c r="AL633" s="9"/>
      <c r="AM633" s="5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7"/>
      <c r="BP633" s="5"/>
      <c r="BQ633" s="5"/>
      <c r="BR633" s="43"/>
      <c r="BS633" s="44"/>
      <c r="BT633" s="9"/>
      <c r="BU633" s="9"/>
      <c r="BV633" s="9"/>
      <c r="BW633" s="9"/>
      <c r="BX633" s="7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</row>
    <row r="634" spans="2:148" ht="18.75">
      <c r="B634" s="13"/>
      <c r="C634" s="31"/>
      <c r="D634" s="32"/>
      <c r="E634" s="124">
        <v>11601810</v>
      </c>
      <c r="G634" s="125" t="s">
        <v>5870</v>
      </c>
      <c r="H634" s="125" t="s">
        <v>5871</v>
      </c>
      <c r="I634" s="125" t="s">
        <v>5872</v>
      </c>
      <c r="J634" s="126">
        <v>1163142</v>
      </c>
      <c r="K634" s="13"/>
      <c r="M634" s="126" t="s">
        <v>4071</v>
      </c>
      <c r="N634" s="31">
        <v>122</v>
      </c>
      <c r="O634" s="129">
        <v>5.7626</v>
      </c>
      <c r="P634" s="127">
        <v>42632</v>
      </c>
      <c r="Q634" s="13"/>
      <c r="R634" s="126" t="s">
        <v>5238</v>
      </c>
      <c r="S634" s="126" t="s">
        <v>520</v>
      </c>
      <c r="T634" s="126" t="s">
        <v>2227</v>
      </c>
      <c r="U634" s="126" t="s">
        <v>907</v>
      </c>
      <c r="V634" s="126"/>
      <c r="W634" s="31" t="s">
        <v>5939</v>
      </c>
      <c r="Y634" s="42"/>
      <c r="Z634" s="43"/>
      <c r="AA634" s="42"/>
      <c r="AB634" s="7"/>
      <c r="AC634" s="5"/>
      <c r="AD634" s="7"/>
      <c r="AE634" s="7"/>
      <c r="AF634" s="7"/>
      <c r="AG634" s="35"/>
      <c r="AH634" s="7"/>
      <c r="AI634" s="5"/>
      <c r="AJ634" s="9"/>
      <c r="AK634" s="9"/>
      <c r="AL634" s="9"/>
      <c r="AM634" s="5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7"/>
      <c r="BP634" s="5"/>
      <c r="BQ634" s="5"/>
      <c r="BR634" s="43"/>
      <c r="BS634" s="44"/>
      <c r="BT634" s="9"/>
      <c r="BU634" s="9"/>
      <c r="BV634" s="9"/>
      <c r="BW634" s="9"/>
      <c r="BX634" s="7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</row>
    <row r="635" spans="2:148" ht="18.75">
      <c r="B635" s="13"/>
      <c r="C635" s="31"/>
      <c r="D635" s="32"/>
      <c r="E635" s="152">
        <v>10827984</v>
      </c>
      <c r="F635" s="153"/>
      <c r="G635" s="154" t="s">
        <v>4479</v>
      </c>
      <c r="H635" s="154" t="s">
        <v>5174</v>
      </c>
      <c r="I635" s="154" t="s">
        <v>4478</v>
      </c>
      <c r="J635" s="155">
        <v>159086</v>
      </c>
      <c r="K635" s="153"/>
      <c r="L635" s="153"/>
      <c r="M635" s="155" t="s">
        <v>2774</v>
      </c>
      <c r="N635" s="156">
        <v>164</v>
      </c>
      <c r="O635" s="159">
        <v>6.307</v>
      </c>
      <c r="P635" s="157">
        <v>41166</v>
      </c>
      <c r="Q635" s="157">
        <v>41584</v>
      </c>
      <c r="R635" s="156" t="s">
        <v>4073</v>
      </c>
      <c r="S635" s="155" t="s">
        <v>512</v>
      </c>
      <c r="T635" s="155" t="s">
        <v>511</v>
      </c>
      <c r="U635" s="31" t="s">
        <v>3302</v>
      </c>
      <c r="W635" s="156" t="s">
        <v>4514</v>
      </c>
      <c r="Y635" s="42"/>
      <c r="Z635" s="43"/>
      <c r="AA635" s="42"/>
      <c r="AB635" s="7"/>
      <c r="AC635" s="5"/>
      <c r="AD635" s="7"/>
      <c r="AE635" s="7"/>
      <c r="AF635" s="7"/>
      <c r="AG635" s="35"/>
      <c r="AH635" s="7"/>
      <c r="AI635" s="5"/>
      <c r="AJ635" s="9"/>
      <c r="AK635" s="9"/>
      <c r="AL635" s="9"/>
      <c r="AM635" s="5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7"/>
      <c r="BP635" s="5"/>
      <c r="BQ635" s="5"/>
      <c r="BR635" s="43"/>
      <c r="BS635" s="44"/>
      <c r="BT635" s="9"/>
      <c r="BU635" s="9"/>
      <c r="BV635" s="9"/>
      <c r="BW635" s="9"/>
      <c r="BX635" s="7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</row>
    <row r="636" spans="2:148" ht="18.75">
      <c r="B636" s="13"/>
      <c r="C636" s="31"/>
      <c r="D636" s="32"/>
      <c r="G636" s="13" t="s">
        <v>1135</v>
      </c>
      <c r="H636" s="13" t="s">
        <v>3531</v>
      </c>
      <c r="I636" s="13" t="s">
        <v>3535</v>
      </c>
      <c r="L636" s="13" t="s">
        <v>1555</v>
      </c>
      <c r="M636" s="31">
        <v>78759</v>
      </c>
      <c r="N636" s="40">
        <v>224</v>
      </c>
      <c r="O636" s="51">
        <v>15.06</v>
      </c>
      <c r="P636" s="30">
        <v>34512</v>
      </c>
      <c r="Q636" s="30">
        <v>34691</v>
      </c>
      <c r="R636" s="30"/>
      <c r="S636" s="31" t="s">
        <v>1213</v>
      </c>
      <c r="T636" s="31" t="s">
        <v>1214</v>
      </c>
      <c r="U636" s="31" t="s">
        <v>3302</v>
      </c>
      <c r="W636" s="31" t="s">
        <v>3512</v>
      </c>
      <c r="Y636" s="42"/>
      <c r="Z636" s="43"/>
      <c r="AA636" s="42"/>
      <c r="AB636" s="7"/>
      <c r="AC636" s="5"/>
      <c r="AD636" s="7"/>
      <c r="AE636" s="7"/>
      <c r="AF636" s="7"/>
      <c r="AG636" s="35"/>
      <c r="AH636" s="7"/>
      <c r="AI636" s="5"/>
      <c r="AJ636" s="9"/>
      <c r="AK636" s="9"/>
      <c r="AL636" s="9"/>
      <c r="AM636" s="5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7"/>
      <c r="BP636" s="5"/>
      <c r="BQ636" s="5"/>
      <c r="BR636" s="43"/>
      <c r="BS636" s="44"/>
      <c r="BT636" s="9"/>
      <c r="BU636" s="9"/>
      <c r="BV636" s="9"/>
      <c r="BW636" s="9"/>
      <c r="BX636" s="7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</row>
    <row r="637" spans="2:148" ht="18.75">
      <c r="B637" s="13"/>
      <c r="C637" s="31"/>
      <c r="D637" s="32"/>
      <c r="G637" s="13" t="s">
        <v>3255</v>
      </c>
      <c r="H637" s="13" t="s">
        <v>3256</v>
      </c>
      <c r="I637" s="13" t="s">
        <v>3019</v>
      </c>
      <c r="L637" s="13" t="s">
        <v>1556</v>
      </c>
      <c r="M637" s="7">
        <v>78734</v>
      </c>
      <c r="N637" s="40">
        <v>32</v>
      </c>
      <c r="O637" s="51">
        <v>8.12</v>
      </c>
      <c r="P637" s="30" t="s">
        <v>3020</v>
      </c>
      <c r="Q637" s="30">
        <v>34638</v>
      </c>
      <c r="R637" s="30"/>
      <c r="S637" s="31" t="s">
        <v>3021</v>
      </c>
      <c r="T637" s="31" t="s">
        <v>3022</v>
      </c>
      <c r="U637" s="31" t="s">
        <v>3302</v>
      </c>
      <c r="W637" s="31" t="s">
        <v>3512</v>
      </c>
      <c r="Y637" s="42"/>
      <c r="Z637" s="43"/>
      <c r="AA637" s="42"/>
      <c r="AB637" s="7"/>
      <c r="AC637" s="5"/>
      <c r="AD637" s="7"/>
      <c r="AE637" s="7"/>
      <c r="AF637" s="7"/>
      <c r="AG637" s="35"/>
      <c r="AH637" s="7"/>
      <c r="AI637" s="5"/>
      <c r="AJ637" s="9"/>
      <c r="AK637" s="9"/>
      <c r="AL637" s="9"/>
      <c r="AM637" s="5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7"/>
      <c r="BP637" s="5"/>
      <c r="BQ637" s="5"/>
      <c r="BR637" s="43"/>
      <c r="BS637" s="44"/>
      <c r="BT637" s="9"/>
      <c r="BU637" s="9"/>
      <c r="BV637" s="9"/>
      <c r="BW637" s="9"/>
      <c r="BX637" s="7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</row>
    <row r="638" spans="2:148" ht="18.75">
      <c r="B638" s="13"/>
      <c r="C638" s="31"/>
      <c r="D638" s="32"/>
      <c r="E638" s="124">
        <v>10192333</v>
      </c>
      <c r="F638" s="13"/>
      <c r="G638" s="125" t="s">
        <v>1620</v>
      </c>
      <c r="H638" s="125" t="s">
        <v>1621</v>
      </c>
      <c r="I638" s="125" t="s">
        <v>1619</v>
      </c>
      <c r="J638" s="126">
        <v>219716</v>
      </c>
      <c r="K638" s="13"/>
      <c r="M638" s="126" t="s">
        <v>4070</v>
      </c>
      <c r="N638" s="31">
        <v>4</v>
      </c>
      <c r="O638" s="129">
        <v>0.79</v>
      </c>
      <c r="P638" s="127">
        <v>39703</v>
      </c>
      <c r="Q638" s="13"/>
      <c r="R638" s="126" t="s">
        <v>2012</v>
      </c>
      <c r="S638" s="126" t="s">
        <v>72</v>
      </c>
      <c r="T638" s="126" t="s">
        <v>2608</v>
      </c>
      <c r="U638" s="126" t="s">
        <v>2049</v>
      </c>
      <c r="V638" s="126"/>
      <c r="W638" s="31" t="s">
        <v>187</v>
      </c>
      <c r="Y638" s="42"/>
      <c r="Z638" s="43"/>
      <c r="AA638" s="42"/>
      <c r="AB638" s="7"/>
      <c r="AC638" s="5"/>
      <c r="AD638" s="7"/>
      <c r="AE638" s="7"/>
      <c r="AF638" s="7"/>
      <c r="AG638" s="35"/>
      <c r="AH638" s="7"/>
      <c r="AI638" s="5"/>
      <c r="AJ638" s="9"/>
      <c r="AK638" s="9"/>
      <c r="AL638" s="9"/>
      <c r="AM638" s="5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7"/>
      <c r="BP638" s="5"/>
      <c r="BQ638" s="5"/>
      <c r="BR638" s="43"/>
      <c r="BS638" s="44"/>
      <c r="BT638" s="9"/>
      <c r="BU638" s="9"/>
      <c r="BV638" s="9"/>
      <c r="BW638" s="9"/>
      <c r="BX638" s="7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</row>
    <row r="639" spans="2:148" ht="18.75">
      <c r="B639" s="13"/>
      <c r="C639" s="31"/>
      <c r="D639" s="32"/>
      <c r="G639" s="13" t="s">
        <v>3024</v>
      </c>
      <c r="H639" s="13" t="s">
        <v>3025</v>
      </c>
      <c r="I639" s="13" t="s">
        <v>1480</v>
      </c>
      <c r="L639" s="13" t="s">
        <v>1557</v>
      </c>
      <c r="M639" s="31">
        <v>78729</v>
      </c>
      <c r="N639" s="40">
        <v>192</v>
      </c>
      <c r="O639" s="51">
        <v>10.905</v>
      </c>
      <c r="P639" s="30">
        <v>35262</v>
      </c>
      <c r="Q639" s="30">
        <v>35411</v>
      </c>
      <c r="R639" s="30"/>
      <c r="S639" s="31" t="s">
        <v>3026</v>
      </c>
      <c r="T639" s="31" t="s">
        <v>3027</v>
      </c>
      <c r="U639" s="31" t="s">
        <v>3302</v>
      </c>
      <c r="W639" s="31" t="s">
        <v>3521</v>
      </c>
      <c r="Y639" s="42"/>
      <c r="Z639" s="43"/>
      <c r="AA639" s="42"/>
      <c r="AB639" s="7"/>
      <c r="AC639" s="5"/>
      <c r="AD639" s="7"/>
      <c r="AE639" s="7"/>
      <c r="AF639" s="7"/>
      <c r="AG639" s="35"/>
      <c r="AH639" s="7"/>
      <c r="AI639" s="5"/>
      <c r="AJ639" s="9"/>
      <c r="AK639" s="9"/>
      <c r="AL639" s="9"/>
      <c r="AM639" s="5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7"/>
      <c r="BP639" s="5"/>
      <c r="BQ639" s="5"/>
      <c r="BR639" s="43"/>
      <c r="BS639" s="44"/>
      <c r="BT639" s="9"/>
      <c r="BU639" s="9"/>
      <c r="BV639" s="9"/>
      <c r="BW639" s="9"/>
      <c r="BX639" s="7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</row>
    <row r="640" spans="2:148" ht="18.75">
      <c r="B640" s="13"/>
      <c r="C640" s="31"/>
      <c r="D640" s="32"/>
      <c r="G640" s="13" t="s">
        <v>3774</v>
      </c>
      <c r="H640" s="13" t="s">
        <v>929</v>
      </c>
      <c r="I640" s="13" t="s">
        <v>1481</v>
      </c>
      <c r="L640" s="13" t="s">
        <v>1558</v>
      </c>
      <c r="M640" s="31">
        <v>78729</v>
      </c>
      <c r="N640" s="40">
        <v>210</v>
      </c>
      <c r="O640" s="51">
        <v>10.14</v>
      </c>
      <c r="P640" s="30">
        <v>35457</v>
      </c>
      <c r="Q640" s="30" t="s">
        <v>411</v>
      </c>
      <c r="R640" s="30"/>
      <c r="S640" s="31" t="s">
        <v>2751</v>
      </c>
      <c r="T640" s="31" t="s">
        <v>2752</v>
      </c>
      <c r="U640" s="31" t="s">
        <v>2753</v>
      </c>
      <c r="W640" s="31" t="s">
        <v>3523</v>
      </c>
      <c r="Y640" s="42"/>
      <c r="Z640" s="43"/>
      <c r="AA640" s="42"/>
      <c r="AB640" s="7"/>
      <c r="AC640" s="5"/>
      <c r="AD640" s="7"/>
      <c r="AE640" s="7"/>
      <c r="AF640" s="7"/>
      <c r="AG640" s="35"/>
      <c r="AH640" s="7"/>
      <c r="AI640" s="5"/>
      <c r="AJ640" s="9"/>
      <c r="AK640" s="9"/>
      <c r="AL640" s="9"/>
      <c r="AM640" s="5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7"/>
      <c r="BP640" s="5"/>
      <c r="BQ640" s="5"/>
      <c r="BR640" s="43"/>
      <c r="BS640" s="44"/>
      <c r="BT640" s="9"/>
      <c r="BU640" s="9"/>
      <c r="BV640" s="9"/>
      <c r="BW640" s="9"/>
      <c r="BX640" s="7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</row>
    <row r="641" spans="2:148" ht="18.75">
      <c r="B641" s="13"/>
      <c r="C641" s="31"/>
      <c r="D641" s="32"/>
      <c r="E641" s="32">
        <v>74938</v>
      </c>
      <c r="G641" s="13" t="s">
        <v>2754</v>
      </c>
      <c r="H641" s="13" t="s">
        <v>438</v>
      </c>
      <c r="I641" s="13" t="s">
        <v>439</v>
      </c>
      <c r="L641" s="13" t="s">
        <v>1559</v>
      </c>
      <c r="M641" s="31">
        <v>78753</v>
      </c>
      <c r="N641" s="40">
        <v>108</v>
      </c>
      <c r="O641" s="51">
        <v>7.019999980926514</v>
      </c>
      <c r="P641" s="30">
        <v>36011</v>
      </c>
      <c r="Q641" s="30">
        <v>38092</v>
      </c>
      <c r="R641" s="30"/>
      <c r="S641" s="31" t="s">
        <v>440</v>
      </c>
      <c r="T641" s="31" t="s">
        <v>441</v>
      </c>
      <c r="U641" s="31" t="s">
        <v>3302</v>
      </c>
      <c r="W641" s="31" t="s">
        <v>3529</v>
      </c>
      <c r="Y641" s="42"/>
      <c r="Z641" s="43"/>
      <c r="AA641" s="42"/>
      <c r="AB641" s="7"/>
      <c r="AC641" s="5"/>
      <c r="AD641" s="7"/>
      <c r="AE641" s="7"/>
      <c r="AF641" s="7"/>
      <c r="AG641" s="35"/>
      <c r="AH641" s="7"/>
      <c r="AI641" s="5"/>
      <c r="AJ641" s="9"/>
      <c r="AK641" s="9"/>
      <c r="AL641" s="9"/>
      <c r="AM641" s="5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7"/>
      <c r="BP641" s="5"/>
      <c r="BQ641" s="5"/>
      <c r="BR641" s="43"/>
      <c r="BS641" s="44"/>
      <c r="BT641" s="9"/>
      <c r="BU641" s="9"/>
      <c r="BV641" s="9"/>
      <c r="BW641" s="9"/>
      <c r="BX641" s="7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</row>
    <row r="642" spans="2:148" ht="18.75">
      <c r="B642" s="13"/>
      <c r="C642" s="31"/>
      <c r="D642" s="32"/>
      <c r="E642" s="152">
        <v>10528864</v>
      </c>
      <c r="F642" s="153"/>
      <c r="G642" s="154" t="s">
        <v>2569</v>
      </c>
      <c r="H642" s="154" t="s">
        <v>3220</v>
      </c>
      <c r="I642" s="154" t="s">
        <v>2570</v>
      </c>
      <c r="J642" s="155">
        <v>691334</v>
      </c>
      <c r="K642" s="153"/>
      <c r="L642" s="154"/>
      <c r="M642" s="155" t="s">
        <v>539</v>
      </c>
      <c r="N642" s="156">
        <v>14</v>
      </c>
      <c r="O642" s="159">
        <v>1.59</v>
      </c>
      <c r="P642" s="157">
        <v>40533</v>
      </c>
      <c r="Q642" s="157">
        <v>40718</v>
      </c>
      <c r="R642" s="156" t="s">
        <v>1655</v>
      </c>
      <c r="S642" s="155" t="s">
        <v>126</v>
      </c>
      <c r="T642" s="155" t="s">
        <v>1970</v>
      </c>
      <c r="U642" s="156" t="s">
        <v>3302</v>
      </c>
      <c r="V642" s="156"/>
      <c r="W642" s="156" t="s">
        <v>2555</v>
      </c>
      <c r="Y642" s="42"/>
      <c r="Z642" s="43"/>
      <c r="AA642" s="42"/>
      <c r="AB642" s="7"/>
      <c r="AC642" s="5"/>
      <c r="AD642" s="7"/>
      <c r="AE642" s="7"/>
      <c r="AF642" s="7"/>
      <c r="AG642" s="35"/>
      <c r="AH642" s="7"/>
      <c r="AI642" s="5"/>
      <c r="AJ642" s="9"/>
      <c r="AK642" s="9"/>
      <c r="AL642" s="9"/>
      <c r="AM642" s="5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7"/>
      <c r="BP642" s="5"/>
      <c r="BQ642" s="5"/>
      <c r="BR642" s="43"/>
      <c r="BS642" s="44"/>
      <c r="BT642" s="9"/>
      <c r="BU642" s="9"/>
      <c r="BV642" s="9"/>
      <c r="BW642" s="9"/>
      <c r="BX642" s="7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</row>
    <row r="643" spans="2:148" ht="18.75">
      <c r="B643" s="13"/>
      <c r="C643" s="124"/>
      <c r="D643" s="32"/>
      <c r="G643" s="13" t="s">
        <v>443</v>
      </c>
      <c r="H643" s="13" t="s">
        <v>444</v>
      </c>
      <c r="I643" s="13" t="s">
        <v>445</v>
      </c>
      <c r="L643" s="13" t="s">
        <v>1560</v>
      </c>
      <c r="M643" s="31">
        <v>78741</v>
      </c>
      <c r="N643" s="40">
        <v>498</v>
      </c>
      <c r="O643" s="51">
        <v>45.12</v>
      </c>
      <c r="P643" s="30">
        <v>35248</v>
      </c>
      <c r="Q643" s="30">
        <v>35459</v>
      </c>
      <c r="R643" s="30"/>
      <c r="S643" s="31" t="s">
        <v>446</v>
      </c>
      <c r="T643" s="31" t="s">
        <v>767</v>
      </c>
      <c r="U643" s="31" t="s">
        <v>3302</v>
      </c>
      <c r="W643" s="31" t="s">
        <v>3521</v>
      </c>
      <c r="Y643" s="42"/>
      <c r="Z643" s="43"/>
      <c r="AA643" s="42"/>
      <c r="AB643" s="7"/>
      <c r="AC643" s="5"/>
      <c r="AD643" s="7"/>
      <c r="AE643" s="7"/>
      <c r="AF643" s="7"/>
      <c r="AG643" s="35"/>
      <c r="AH643" s="7"/>
      <c r="AI643" s="5"/>
      <c r="AJ643" s="9"/>
      <c r="AK643" s="9"/>
      <c r="AL643" s="9"/>
      <c r="AM643" s="5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7"/>
      <c r="BP643" s="5"/>
      <c r="BQ643" s="5"/>
      <c r="BR643" s="43"/>
      <c r="BS643" s="44"/>
      <c r="BT643" s="9"/>
      <c r="BU643" s="9"/>
      <c r="BV643" s="9"/>
      <c r="BW643" s="9"/>
      <c r="BX643" s="7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</row>
    <row r="644" spans="2:148" ht="18.75">
      <c r="B644" s="13"/>
      <c r="C644" s="31"/>
      <c r="D644" s="32"/>
      <c r="G644" s="13" t="s">
        <v>447</v>
      </c>
      <c r="H644" s="13" t="s">
        <v>448</v>
      </c>
      <c r="I644" s="13" t="s">
        <v>1525</v>
      </c>
      <c r="L644" s="13" t="s">
        <v>2463</v>
      </c>
      <c r="M644" s="31">
        <v>78759</v>
      </c>
      <c r="N644" s="40">
        <v>358</v>
      </c>
      <c r="O644" s="51">
        <v>20.5</v>
      </c>
      <c r="P644" s="30">
        <v>33980</v>
      </c>
      <c r="Q644" s="30">
        <v>34123</v>
      </c>
      <c r="R644" s="30"/>
      <c r="S644" s="31" t="s">
        <v>4303</v>
      </c>
      <c r="T644" s="31" t="s">
        <v>2880</v>
      </c>
      <c r="U644" s="31" t="s">
        <v>3302</v>
      </c>
      <c r="W644" s="31" t="s">
        <v>1271</v>
      </c>
      <c r="Y644" s="42"/>
      <c r="Z644" s="43"/>
      <c r="AA644" s="42"/>
      <c r="AB644" s="7"/>
      <c r="AC644" s="5"/>
      <c r="AD644" s="7"/>
      <c r="AE644" s="7"/>
      <c r="AF644" s="7"/>
      <c r="AG644" s="35"/>
      <c r="AH644" s="7"/>
      <c r="AI644" s="5"/>
      <c r="AJ644" s="9"/>
      <c r="AK644" s="9"/>
      <c r="AL644" s="9"/>
      <c r="AM644" s="5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7"/>
      <c r="BP644" s="5"/>
      <c r="BQ644" s="5"/>
      <c r="BR644" s="43"/>
      <c r="BS644" s="44"/>
      <c r="BT644" s="9"/>
      <c r="BU644" s="9"/>
      <c r="BV644" s="9"/>
      <c r="BW644" s="9"/>
      <c r="BX644" s="7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</row>
    <row r="645" spans="1:148" ht="18.75">
      <c r="A645" s="124"/>
      <c r="B645" s="13"/>
      <c r="C645" s="125"/>
      <c r="D645" s="32"/>
      <c r="E645" s="32" t="s">
        <v>2144</v>
      </c>
      <c r="G645" s="13" t="s">
        <v>2348</v>
      </c>
      <c r="H645" s="13" t="s">
        <v>3739</v>
      </c>
      <c r="I645" s="13" t="s">
        <v>182</v>
      </c>
      <c r="J645" s="31">
        <v>3074267</v>
      </c>
      <c r="L645" s="13" t="s">
        <v>2349</v>
      </c>
      <c r="M645" s="31">
        <v>78727</v>
      </c>
      <c r="N645" s="31">
        <v>48</v>
      </c>
      <c r="O645" s="51">
        <v>12.28</v>
      </c>
      <c r="P645" s="30">
        <v>37448</v>
      </c>
      <c r="Q645" s="112">
        <v>39183</v>
      </c>
      <c r="R645" s="31" t="s">
        <v>4325</v>
      </c>
      <c r="S645" s="31" t="s">
        <v>2145</v>
      </c>
      <c r="T645" s="31" t="s">
        <v>2350</v>
      </c>
      <c r="U645" s="92" t="s">
        <v>906</v>
      </c>
      <c r="V645" s="92"/>
      <c r="W645" s="31" t="s">
        <v>3737</v>
      </c>
      <c r="Y645" s="42"/>
      <c r="Z645" s="43"/>
      <c r="AA645" s="42"/>
      <c r="AB645" s="7"/>
      <c r="AC645" s="5"/>
      <c r="AD645" s="7"/>
      <c r="AE645" s="7"/>
      <c r="AF645" s="7"/>
      <c r="AG645" s="35"/>
      <c r="AH645" s="7"/>
      <c r="AI645" s="5"/>
      <c r="AJ645" s="9"/>
      <c r="AK645" s="9"/>
      <c r="AL645" s="9"/>
      <c r="AM645" s="5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7"/>
      <c r="BP645" s="5"/>
      <c r="BQ645" s="5"/>
      <c r="BR645" s="43"/>
      <c r="BS645" s="44"/>
      <c r="BT645" s="9"/>
      <c r="BU645" s="9"/>
      <c r="BV645" s="9"/>
      <c r="BW645" s="9"/>
      <c r="BX645" s="7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</row>
    <row r="646" spans="1:148" ht="18.75">
      <c r="A646" s="124"/>
      <c r="B646" s="13"/>
      <c r="C646" s="125"/>
      <c r="D646" s="32"/>
      <c r="G646" s="13" t="s">
        <v>1526</v>
      </c>
      <c r="H646" s="13" t="s">
        <v>3536</v>
      </c>
      <c r="I646" s="13" t="s">
        <v>3254</v>
      </c>
      <c r="L646" s="13" t="s">
        <v>2464</v>
      </c>
      <c r="M646" s="31">
        <v>78741</v>
      </c>
      <c r="N646" s="40">
        <v>308</v>
      </c>
      <c r="O646" s="51">
        <v>14</v>
      </c>
      <c r="P646" s="30" t="s">
        <v>411</v>
      </c>
      <c r="Q646" s="30" t="s">
        <v>411</v>
      </c>
      <c r="R646" s="30"/>
      <c r="S646" s="31" t="s">
        <v>1527</v>
      </c>
      <c r="U646" s="31" t="s">
        <v>3302</v>
      </c>
      <c r="W646" s="31" t="s">
        <v>3523</v>
      </c>
      <c r="Y646" s="42"/>
      <c r="Z646" s="43"/>
      <c r="AA646" s="42"/>
      <c r="AB646" s="7"/>
      <c r="AC646" s="5"/>
      <c r="AD646" s="7"/>
      <c r="AE646" s="7"/>
      <c r="AF646" s="7"/>
      <c r="AG646" s="35"/>
      <c r="AH646" s="7"/>
      <c r="AI646" s="5"/>
      <c r="AJ646" s="9"/>
      <c r="AK646" s="9"/>
      <c r="AL646" s="9"/>
      <c r="AM646" s="5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7"/>
      <c r="BP646" s="5"/>
      <c r="BQ646" s="5"/>
      <c r="BR646" s="43"/>
      <c r="BS646" s="44"/>
      <c r="BT646" s="9"/>
      <c r="BU646" s="9"/>
      <c r="BV646" s="9"/>
      <c r="BW646" s="9"/>
      <c r="BX646" s="7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</row>
    <row r="647" spans="2:148" ht="18.75">
      <c r="B647" s="13"/>
      <c r="C647" s="31"/>
      <c r="D647" s="32"/>
      <c r="G647" s="13" t="s">
        <v>2543</v>
      </c>
      <c r="H647" s="13" t="s">
        <v>1529</v>
      </c>
      <c r="I647" s="13" t="s">
        <v>442</v>
      </c>
      <c r="L647" s="13" t="s">
        <v>2465</v>
      </c>
      <c r="M647" s="31">
        <v>78613</v>
      </c>
      <c r="N647" s="40">
        <v>200</v>
      </c>
      <c r="O647" s="51">
        <v>11.75</v>
      </c>
      <c r="P647" s="30" t="s">
        <v>411</v>
      </c>
      <c r="Q647" s="30" t="s">
        <v>411</v>
      </c>
      <c r="R647" s="30"/>
      <c r="S647" s="31" t="s">
        <v>1530</v>
      </c>
      <c r="T647" s="31" t="s">
        <v>1531</v>
      </c>
      <c r="U647" s="31" t="s">
        <v>3302</v>
      </c>
      <c r="W647" s="31" t="s">
        <v>3520</v>
      </c>
      <c r="Y647" s="42"/>
      <c r="Z647" s="43"/>
      <c r="AA647" s="42"/>
      <c r="AB647" s="7"/>
      <c r="AC647" s="5"/>
      <c r="AD647" s="7"/>
      <c r="AE647" s="7"/>
      <c r="AF647" s="7"/>
      <c r="AG647" s="35"/>
      <c r="AH647" s="7"/>
      <c r="AI647" s="5"/>
      <c r="AJ647" s="9"/>
      <c r="AK647" s="9"/>
      <c r="AL647" s="9"/>
      <c r="AM647" s="5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7"/>
      <c r="BP647" s="5"/>
      <c r="BQ647" s="5"/>
      <c r="BR647" s="43"/>
      <c r="BS647" s="44"/>
      <c r="BT647" s="9"/>
      <c r="BU647" s="9"/>
      <c r="BV647" s="9"/>
      <c r="BW647" s="9"/>
      <c r="BX647" s="7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</row>
    <row r="648" spans="2:148" ht="18.75">
      <c r="B648" s="13"/>
      <c r="C648" s="31"/>
      <c r="D648" s="32"/>
      <c r="G648" s="13" t="s">
        <v>2543</v>
      </c>
      <c r="H648" s="13" t="s">
        <v>1532</v>
      </c>
      <c r="I648" s="13" t="s">
        <v>442</v>
      </c>
      <c r="L648" s="13" t="s">
        <v>2465</v>
      </c>
      <c r="M648" s="31">
        <v>78613</v>
      </c>
      <c r="N648" s="40">
        <v>20</v>
      </c>
      <c r="O648" s="51">
        <v>12.15</v>
      </c>
      <c r="P648" s="30" t="s">
        <v>411</v>
      </c>
      <c r="Q648" s="30" t="s">
        <v>411</v>
      </c>
      <c r="R648" s="30"/>
      <c r="S648" s="31" t="s">
        <v>1530</v>
      </c>
      <c r="T648" s="31" t="s">
        <v>1531</v>
      </c>
      <c r="U648" s="31" t="s">
        <v>3302</v>
      </c>
      <c r="W648" s="31" t="s">
        <v>3528</v>
      </c>
      <c r="Y648" s="42"/>
      <c r="Z648" s="43"/>
      <c r="AA648" s="42"/>
      <c r="AB648" s="7"/>
      <c r="AC648" s="5"/>
      <c r="AD648" s="7"/>
      <c r="AE648" s="7"/>
      <c r="AF648" s="7"/>
      <c r="AG648" s="35"/>
      <c r="AH648" s="7"/>
      <c r="AI648" s="5"/>
      <c r="AJ648" s="9"/>
      <c r="AK648" s="9"/>
      <c r="AL648" s="9"/>
      <c r="AM648" s="5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7"/>
      <c r="BP648" s="5"/>
      <c r="BQ648" s="5"/>
      <c r="BR648" s="43"/>
      <c r="BS648" s="44"/>
      <c r="BT648" s="9"/>
      <c r="BU648" s="9"/>
      <c r="BV648" s="9"/>
      <c r="BW648" s="9"/>
      <c r="BX648" s="7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</row>
    <row r="649" spans="2:148" ht="18.75">
      <c r="B649" s="13"/>
      <c r="C649" s="31"/>
      <c r="D649" s="32"/>
      <c r="E649" s="124">
        <v>10149720</v>
      </c>
      <c r="F649" s="13"/>
      <c r="G649" s="125" t="s">
        <v>3709</v>
      </c>
      <c r="H649" s="125" t="s">
        <v>3540</v>
      </c>
      <c r="I649" s="13" t="s">
        <v>1022</v>
      </c>
      <c r="J649" s="31">
        <v>3351570</v>
      </c>
      <c r="K649" s="126">
        <v>288536</v>
      </c>
      <c r="L649" s="125" t="s">
        <v>3710</v>
      </c>
      <c r="M649" s="126">
        <v>78757</v>
      </c>
      <c r="N649" s="126">
        <v>5</v>
      </c>
      <c r="O649" s="129">
        <v>0.306</v>
      </c>
      <c r="P649" s="127">
        <v>39584</v>
      </c>
      <c r="Q649" s="127">
        <v>39960</v>
      </c>
      <c r="R649" s="126" t="s">
        <v>1655</v>
      </c>
      <c r="S649" s="126" t="s">
        <v>2248</v>
      </c>
      <c r="T649" s="31" t="s">
        <v>2226</v>
      </c>
      <c r="U649" s="31" t="s">
        <v>3302</v>
      </c>
      <c r="W649" s="31" t="s">
        <v>266</v>
      </c>
      <c r="Y649" s="42"/>
      <c r="Z649" s="43"/>
      <c r="AA649" s="42"/>
      <c r="AB649" s="7"/>
      <c r="AC649" s="5"/>
      <c r="AD649" s="7"/>
      <c r="AE649" s="7"/>
      <c r="AF649" s="7"/>
      <c r="AG649" s="35"/>
      <c r="AH649" s="7"/>
      <c r="AI649" s="5"/>
      <c r="AJ649" s="9"/>
      <c r="AK649" s="9"/>
      <c r="AL649" s="9"/>
      <c r="AM649" s="5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7"/>
      <c r="BP649" s="5"/>
      <c r="BQ649" s="5"/>
      <c r="BR649" s="43"/>
      <c r="BS649" s="44"/>
      <c r="BT649" s="9"/>
      <c r="BU649" s="9"/>
      <c r="BV649" s="9"/>
      <c r="BW649" s="9"/>
      <c r="BX649" s="7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</row>
    <row r="650" spans="2:148" ht="18.75">
      <c r="B650" s="13"/>
      <c r="C650" s="31"/>
      <c r="D650" s="32"/>
      <c r="E650" s="32">
        <v>173253</v>
      </c>
      <c r="G650" s="13" t="s">
        <v>1084</v>
      </c>
      <c r="H650" s="13" t="s">
        <v>3587</v>
      </c>
      <c r="I650" s="13" t="s">
        <v>3588</v>
      </c>
      <c r="L650" s="13" t="s">
        <v>2466</v>
      </c>
      <c r="M650" s="31">
        <v>78660</v>
      </c>
      <c r="N650" s="40">
        <v>574</v>
      </c>
      <c r="O650" s="51">
        <v>25.66</v>
      </c>
      <c r="P650" s="30">
        <v>36998</v>
      </c>
      <c r="Q650" s="30">
        <v>37187</v>
      </c>
      <c r="R650" s="30"/>
      <c r="S650" s="31" t="s">
        <v>3589</v>
      </c>
      <c r="T650" s="31" t="s">
        <v>3590</v>
      </c>
      <c r="U650" s="31" t="s">
        <v>554</v>
      </c>
      <c r="W650" s="31" t="s">
        <v>1082</v>
      </c>
      <c r="Y650" s="42"/>
      <c r="Z650" s="43"/>
      <c r="AA650" s="42"/>
      <c r="AB650" s="7"/>
      <c r="AC650" s="5"/>
      <c r="AD650" s="7"/>
      <c r="AE650" s="7"/>
      <c r="AF650" s="7"/>
      <c r="AG650" s="35"/>
      <c r="AH650" s="7"/>
      <c r="AI650" s="5"/>
      <c r="AJ650" s="9"/>
      <c r="AK650" s="9"/>
      <c r="AL650" s="9"/>
      <c r="AM650" s="5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7"/>
      <c r="BP650" s="5"/>
      <c r="BQ650" s="5"/>
      <c r="BR650" s="43"/>
      <c r="BS650" s="44"/>
      <c r="BT650" s="9"/>
      <c r="BU650" s="9"/>
      <c r="BV650" s="9"/>
      <c r="BW650" s="9"/>
      <c r="BX650" s="7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</row>
    <row r="651" spans="1:148" ht="18.75">
      <c r="A651" s="124"/>
      <c r="B651" s="13"/>
      <c r="C651" s="125"/>
      <c r="D651" s="32"/>
      <c r="E651" s="124">
        <v>10925370</v>
      </c>
      <c r="F651" s="13"/>
      <c r="G651" s="13" t="s">
        <v>4724</v>
      </c>
      <c r="H651" s="124" t="s">
        <v>5946</v>
      </c>
      <c r="I651" s="13" t="s">
        <v>4725</v>
      </c>
      <c r="J651" s="126">
        <v>750915</v>
      </c>
      <c r="K651" s="13"/>
      <c r="M651" s="126">
        <v>78701</v>
      </c>
      <c r="N651" s="31">
        <v>325</v>
      </c>
      <c r="O651" s="51">
        <v>2.213</v>
      </c>
      <c r="P651" s="57">
        <v>41369</v>
      </c>
      <c r="Q651" s="193" t="s">
        <v>4983</v>
      </c>
      <c r="R651" s="31" t="s">
        <v>259</v>
      </c>
      <c r="S651" s="31" t="s">
        <v>4743</v>
      </c>
      <c r="T651" s="31" t="s">
        <v>2223</v>
      </c>
      <c r="U651" s="31" t="s">
        <v>3302</v>
      </c>
      <c r="W651" s="92" t="s">
        <v>4782</v>
      </c>
      <c r="Y651" s="42"/>
      <c r="Z651" s="43"/>
      <c r="AA651" s="42"/>
      <c r="AB651" s="7"/>
      <c r="AC651" s="5"/>
      <c r="AD651" s="7"/>
      <c r="AE651" s="7"/>
      <c r="AF651" s="7"/>
      <c r="AG651" s="35"/>
      <c r="AH651" s="7"/>
      <c r="AI651" s="5"/>
      <c r="AJ651" s="9"/>
      <c r="AK651" s="9"/>
      <c r="AL651" s="9"/>
      <c r="AM651" s="5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7"/>
      <c r="BP651" s="5"/>
      <c r="BQ651" s="5"/>
      <c r="BR651" s="43"/>
      <c r="BS651" s="44"/>
      <c r="BT651" s="9"/>
      <c r="BU651" s="9"/>
      <c r="BV651" s="9"/>
      <c r="BW651" s="9"/>
      <c r="BX651" s="7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</row>
    <row r="652" spans="1:148" ht="18.75">
      <c r="A652" s="124"/>
      <c r="B652" s="13"/>
      <c r="C652" s="125"/>
      <c r="D652" s="32"/>
      <c r="E652" s="32">
        <v>165900</v>
      </c>
      <c r="G652" s="13" t="s">
        <v>2400</v>
      </c>
      <c r="H652" s="13" t="s">
        <v>1017</v>
      </c>
      <c r="I652" s="13" t="s">
        <v>3567</v>
      </c>
      <c r="L652" s="13" t="s">
        <v>4324</v>
      </c>
      <c r="M652" s="31">
        <v>78745</v>
      </c>
      <c r="N652" s="40">
        <v>528</v>
      </c>
      <c r="O652" s="51">
        <v>26.7</v>
      </c>
      <c r="P652" s="30">
        <v>36790</v>
      </c>
      <c r="Q652" s="30">
        <v>37000</v>
      </c>
      <c r="R652" s="30"/>
      <c r="S652" s="31" t="s">
        <v>4194</v>
      </c>
      <c r="T652" s="31" t="s">
        <v>3593</v>
      </c>
      <c r="U652" s="31" t="s">
        <v>3302</v>
      </c>
      <c r="W652" s="31" t="s">
        <v>1753</v>
      </c>
      <c r="Y652" s="42"/>
      <c r="Z652" s="43"/>
      <c r="AA652" s="42"/>
      <c r="AB652" s="7"/>
      <c r="AC652" s="5"/>
      <c r="AD652" s="7"/>
      <c r="AE652" s="7"/>
      <c r="AF652" s="7"/>
      <c r="AG652" s="35"/>
      <c r="AH652" s="7"/>
      <c r="AI652" s="5"/>
      <c r="AJ652" s="9"/>
      <c r="AK652" s="9"/>
      <c r="AL652" s="9"/>
      <c r="AM652" s="5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7"/>
      <c r="BP652" s="5"/>
      <c r="BQ652" s="5"/>
      <c r="BR652" s="43"/>
      <c r="BS652" s="44"/>
      <c r="BT652" s="9"/>
      <c r="BU652" s="9"/>
      <c r="BV652" s="9"/>
      <c r="BW652" s="9"/>
      <c r="BX652" s="7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</row>
    <row r="653" spans="2:148" ht="18.75">
      <c r="B653" s="13"/>
      <c r="C653" s="31"/>
      <c r="D653" s="32"/>
      <c r="E653" s="160">
        <v>10049768</v>
      </c>
      <c r="F653" s="156"/>
      <c r="G653" s="153" t="s">
        <v>2353</v>
      </c>
      <c r="H653" s="153" t="s">
        <v>1340</v>
      </c>
      <c r="I653" s="153" t="s">
        <v>2354</v>
      </c>
      <c r="J653" s="156">
        <v>170612</v>
      </c>
      <c r="K653" s="156"/>
      <c r="L653" s="180"/>
      <c r="M653" s="156" t="s">
        <v>4070</v>
      </c>
      <c r="N653" s="170">
        <v>8</v>
      </c>
      <c r="O653" s="175">
        <v>0.4</v>
      </c>
      <c r="P653" s="172">
        <v>39269</v>
      </c>
      <c r="Q653" s="172">
        <v>39615</v>
      </c>
      <c r="R653" s="163" t="s">
        <v>4325</v>
      </c>
      <c r="S653" s="163" t="s">
        <v>1643</v>
      </c>
      <c r="T653" s="156" t="s">
        <v>3215</v>
      </c>
      <c r="U653" s="163" t="s">
        <v>2049</v>
      </c>
      <c r="V653" s="163"/>
      <c r="W653" s="163" t="s">
        <v>4069</v>
      </c>
      <c r="Y653" s="42"/>
      <c r="Z653" s="43"/>
      <c r="AA653" s="42"/>
      <c r="AB653" s="7"/>
      <c r="AC653" s="5"/>
      <c r="AD653" s="7"/>
      <c r="AE653" s="7"/>
      <c r="AF653" s="7"/>
      <c r="AG653" s="35"/>
      <c r="AH653" s="7"/>
      <c r="AI653" s="5"/>
      <c r="AJ653" s="9"/>
      <c r="AK653" s="9"/>
      <c r="AL653" s="9"/>
      <c r="AM653" s="5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7"/>
      <c r="BP653" s="5"/>
      <c r="BQ653" s="5"/>
      <c r="BR653" s="43"/>
      <c r="BS653" s="44"/>
      <c r="BT653" s="9"/>
      <c r="BU653" s="9"/>
      <c r="BV653" s="9"/>
      <c r="BW653" s="9"/>
      <c r="BX653" s="7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</row>
    <row r="654" spans="2:148" ht="18.75">
      <c r="B654" s="13"/>
      <c r="C654" s="31"/>
      <c r="D654" s="32"/>
      <c r="G654" s="13" t="s">
        <v>1361</v>
      </c>
      <c r="H654" s="13" t="s">
        <v>1524</v>
      </c>
      <c r="I654" s="13" t="s">
        <v>1362</v>
      </c>
      <c r="L654" s="13" t="s">
        <v>834</v>
      </c>
      <c r="M654" s="31">
        <v>78704</v>
      </c>
      <c r="N654" s="40">
        <v>56</v>
      </c>
      <c r="O654" s="51">
        <v>0.57</v>
      </c>
      <c r="P654" s="30">
        <v>36360</v>
      </c>
      <c r="Q654" s="30">
        <v>36543</v>
      </c>
      <c r="R654" s="30"/>
      <c r="S654" s="31" t="s">
        <v>1363</v>
      </c>
      <c r="T654" s="31" t="s">
        <v>1364</v>
      </c>
      <c r="U654" s="31" t="s">
        <v>2753</v>
      </c>
      <c r="W654" s="31" t="s">
        <v>1365</v>
      </c>
      <c r="Y654" s="42"/>
      <c r="Z654" s="43"/>
      <c r="AA654" s="42"/>
      <c r="AB654" s="7"/>
      <c r="AC654" s="5"/>
      <c r="AD654" s="7"/>
      <c r="AE654" s="7"/>
      <c r="AF654" s="7"/>
      <c r="AG654" s="35"/>
      <c r="AH654" s="7"/>
      <c r="AI654" s="5"/>
      <c r="AJ654" s="9"/>
      <c r="AK654" s="9"/>
      <c r="AL654" s="9"/>
      <c r="AM654" s="5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7"/>
      <c r="BP654" s="5"/>
      <c r="BQ654" s="5"/>
      <c r="BR654" s="43"/>
      <c r="BS654" s="44"/>
      <c r="BT654" s="9"/>
      <c r="BU654" s="9"/>
      <c r="BV654" s="9"/>
      <c r="BW654" s="9"/>
      <c r="BX654" s="7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</row>
    <row r="655" spans="2:148" ht="18.75">
      <c r="B655" s="13"/>
      <c r="C655" s="31"/>
      <c r="D655" s="32"/>
      <c r="E655" s="58">
        <v>313106</v>
      </c>
      <c r="G655" s="54" t="s">
        <v>688</v>
      </c>
      <c r="H655" s="54" t="s">
        <v>2264</v>
      </c>
      <c r="I655" s="54" t="s">
        <v>689</v>
      </c>
      <c r="J655" s="91"/>
      <c r="K655" s="91"/>
      <c r="L655" s="54" t="s">
        <v>689</v>
      </c>
      <c r="M655" s="91">
        <v>78741</v>
      </c>
      <c r="N655" s="31">
        <v>176</v>
      </c>
      <c r="O655" s="98">
        <v>5.39</v>
      </c>
      <c r="P655" s="57">
        <v>39134</v>
      </c>
      <c r="Q655" s="13"/>
      <c r="R655" s="92" t="s">
        <v>1600</v>
      </c>
      <c r="S655" s="92" t="s">
        <v>3160</v>
      </c>
      <c r="T655" s="31" t="s">
        <v>3082</v>
      </c>
      <c r="U655" s="92" t="s">
        <v>554</v>
      </c>
      <c r="V655" s="92"/>
      <c r="W655" s="92" t="s">
        <v>2259</v>
      </c>
      <c r="Y655" s="42"/>
      <c r="Z655" s="43"/>
      <c r="AA655" s="42"/>
      <c r="AB655" s="7"/>
      <c r="AC655" s="5"/>
      <c r="AD655" s="7"/>
      <c r="AE655" s="7"/>
      <c r="AF655" s="7"/>
      <c r="AG655" s="35"/>
      <c r="AH655" s="7"/>
      <c r="AI655" s="5"/>
      <c r="AJ655" s="9"/>
      <c r="AK655" s="9"/>
      <c r="AL655" s="9"/>
      <c r="AM655" s="5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7"/>
      <c r="BP655" s="5"/>
      <c r="BQ655" s="5"/>
      <c r="BR655" s="43"/>
      <c r="BS655" s="44"/>
      <c r="BT655" s="9"/>
      <c r="BU655" s="9"/>
      <c r="BV655" s="9"/>
      <c r="BW655" s="9"/>
      <c r="BX655" s="7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</row>
    <row r="656" spans="2:148" ht="18.75">
      <c r="B656" s="13"/>
      <c r="C656" s="31"/>
      <c r="D656" s="32"/>
      <c r="E656" s="58">
        <v>282309</v>
      </c>
      <c r="G656" s="54" t="s">
        <v>653</v>
      </c>
      <c r="H656" s="54" t="s">
        <v>733</v>
      </c>
      <c r="I656" s="54" t="s">
        <v>3574</v>
      </c>
      <c r="J656" s="91"/>
      <c r="K656" s="91"/>
      <c r="L656" s="13" t="s">
        <v>1876</v>
      </c>
      <c r="M656" s="31">
        <v>78704</v>
      </c>
      <c r="N656" s="40">
        <v>26</v>
      </c>
      <c r="O656" s="98">
        <v>1.098</v>
      </c>
      <c r="P656" s="57">
        <v>38588</v>
      </c>
      <c r="Q656" s="57">
        <v>38888</v>
      </c>
      <c r="R656" s="31" t="s">
        <v>1600</v>
      </c>
      <c r="S656" s="31" t="s">
        <v>1180</v>
      </c>
      <c r="T656" s="92" t="s">
        <v>564</v>
      </c>
      <c r="U656" s="31" t="s">
        <v>554</v>
      </c>
      <c r="W656" s="31" t="s">
        <v>730</v>
      </c>
      <c r="Y656" s="42"/>
      <c r="Z656" s="43"/>
      <c r="AA656" s="42"/>
      <c r="AB656" s="7"/>
      <c r="AC656" s="5"/>
      <c r="AD656" s="7"/>
      <c r="AE656" s="7"/>
      <c r="AF656" s="7"/>
      <c r="AG656" s="35"/>
      <c r="AH656" s="7"/>
      <c r="AI656" s="5"/>
      <c r="AJ656" s="9"/>
      <c r="AK656" s="9"/>
      <c r="AL656" s="9"/>
      <c r="AM656" s="5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7"/>
      <c r="BP656" s="5"/>
      <c r="BQ656" s="5"/>
      <c r="BR656" s="43"/>
      <c r="BS656" s="44"/>
      <c r="BT656" s="9"/>
      <c r="BU656" s="9"/>
      <c r="BV656" s="9"/>
      <c r="BW656" s="9"/>
      <c r="BX656" s="7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</row>
    <row r="657" spans="2:148" ht="18.75">
      <c r="B657" s="13"/>
      <c r="C657" s="31"/>
      <c r="D657" s="32"/>
      <c r="G657" s="13" t="s">
        <v>1535</v>
      </c>
      <c r="H657" s="13" t="s">
        <v>4283</v>
      </c>
      <c r="I657" s="13" t="s">
        <v>4284</v>
      </c>
      <c r="L657" s="13" t="s">
        <v>2467</v>
      </c>
      <c r="M657" s="31">
        <v>78741</v>
      </c>
      <c r="N657" s="40">
        <v>346</v>
      </c>
      <c r="O657" s="51">
        <v>22.3</v>
      </c>
      <c r="P657" s="30">
        <v>35731</v>
      </c>
      <c r="Q657" s="30">
        <v>36069</v>
      </c>
      <c r="R657" s="30"/>
      <c r="S657" s="31" t="s">
        <v>3046</v>
      </c>
      <c r="T657" s="31" t="s">
        <v>407</v>
      </c>
      <c r="U657" s="31" t="s">
        <v>3302</v>
      </c>
      <c r="W657" s="31" t="s">
        <v>3526</v>
      </c>
      <c r="Y657" s="42"/>
      <c r="Z657" s="43"/>
      <c r="AA657" s="42"/>
      <c r="AB657" s="7"/>
      <c r="AC657" s="5"/>
      <c r="AD657" s="7"/>
      <c r="AE657" s="7"/>
      <c r="AF657" s="7"/>
      <c r="AG657" s="35"/>
      <c r="AH657" s="7"/>
      <c r="AI657" s="5"/>
      <c r="AJ657" s="9"/>
      <c r="AK657" s="9"/>
      <c r="AL657" s="9"/>
      <c r="AM657" s="5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7"/>
      <c r="BP657" s="5"/>
      <c r="BQ657" s="5"/>
      <c r="BR657" s="43"/>
      <c r="BS657" s="44"/>
      <c r="BT657" s="9"/>
      <c r="BU657" s="9"/>
      <c r="BV657" s="9"/>
      <c r="BW657" s="9"/>
      <c r="BX657" s="7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</row>
    <row r="658" spans="2:148" ht="18.75">
      <c r="B658" s="13"/>
      <c r="C658" s="31"/>
      <c r="D658" s="32"/>
      <c r="E658" s="124">
        <v>11156357</v>
      </c>
      <c r="F658" s="13"/>
      <c r="G658" s="125" t="s">
        <v>5034</v>
      </c>
      <c r="H658" s="125" t="s">
        <v>5032</v>
      </c>
      <c r="I658" s="125" t="s">
        <v>5033</v>
      </c>
      <c r="J658" s="126">
        <v>5097926</v>
      </c>
      <c r="K658" s="13"/>
      <c r="M658" s="126" t="s">
        <v>534</v>
      </c>
      <c r="N658" s="31">
        <v>306</v>
      </c>
      <c r="O658" s="129">
        <v>7.117</v>
      </c>
      <c r="P658" s="127">
        <v>41789</v>
      </c>
      <c r="Q658" s="127">
        <v>42054</v>
      </c>
      <c r="R658" s="31" t="s">
        <v>4460</v>
      </c>
      <c r="S658" s="126" t="s">
        <v>5051</v>
      </c>
      <c r="T658" s="126" t="s">
        <v>119</v>
      </c>
      <c r="U658" s="31" t="s">
        <v>177</v>
      </c>
      <c r="W658" s="31" t="s">
        <v>5078</v>
      </c>
      <c r="Y658" s="42"/>
      <c r="Z658" s="43"/>
      <c r="AA658" s="42"/>
      <c r="AB658" s="7"/>
      <c r="AC658" s="5"/>
      <c r="AD658" s="7"/>
      <c r="AE658" s="7"/>
      <c r="AF658" s="7"/>
      <c r="AG658" s="35"/>
      <c r="AH658" s="7"/>
      <c r="AI658" s="5"/>
      <c r="AJ658" s="9"/>
      <c r="AK658" s="9"/>
      <c r="AL658" s="9"/>
      <c r="AM658" s="5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7"/>
      <c r="BP658" s="5"/>
      <c r="BQ658" s="5"/>
      <c r="BR658" s="7"/>
      <c r="BS658" s="44"/>
      <c r="BT658" s="9"/>
      <c r="BU658" s="9"/>
      <c r="BV658" s="9"/>
      <c r="BW658" s="9"/>
      <c r="BX658" s="7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</row>
    <row r="659" spans="2:148" ht="18.75">
      <c r="B659" s="13"/>
      <c r="C659" s="31"/>
      <c r="D659" s="32"/>
      <c r="E659" s="124">
        <v>11131656</v>
      </c>
      <c r="F659" s="13"/>
      <c r="G659" s="125" t="s">
        <v>5011</v>
      </c>
      <c r="H659" s="125" t="s">
        <v>5009</v>
      </c>
      <c r="I659" s="125" t="s">
        <v>5010</v>
      </c>
      <c r="J659" s="126">
        <v>5095829</v>
      </c>
      <c r="K659" s="13"/>
      <c r="M659" s="126" t="s">
        <v>534</v>
      </c>
      <c r="N659" s="31">
        <v>46</v>
      </c>
      <c r="O659" s="129">
        <v>1.186</v>
      </c>
      <c r="P659" s="127">
        <v>41759</v>
      </c>
      <c r="Q659" s="127">
        <v>42062</v>
      </c>
      <c r="R659" s="31" t="s">
        <v>4877</v>
      </c>
      <c r="S659" s="126" t="s">
        <v>5051</v>
      </c>
      <c r="T659" s="126" t="s">
        <v>119</v>
      </c>
      <c r="U659" s="31" t="s">
        <v>177</v>
      </c>
      <c r="W659" s="31" t="s">
        <v>5078</v>
      </c>
      <c r="Y659" s="42"/>
      <c r="Z659" s="43"/>
      <c r="AA659" s="42"/>
      <c r="AB659" s="7"/>
      <c r="AC659" s="5"/>
      <c r="AD659" s="7"/>
      <c r="AE659" s="7"/>
      <c r="AF659" s="7"/>
      <c r="AG659" s="35"/>
      <c r="AH659" s="7"/>
      <c r="AI659" s="5"/>
      <c r="AJ659" s="9"/>
      <c r="AK659" s="9"/>
      <c r="AL659" s="9"/>
      <c r="AM659" s="5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7"/>
      <c r="BP659" s="5"/>
      <c r="BQ659" s="5"/>
      <c r="BR659" s="7"/>
      <c r="BS659" s="44"/>
      <c r="BT659" s="9"/>
      <c r="BU659" s="9"/>
      <c r="BV659" s="9"/>
      <c r="BW659" s="9"/>
      <c r="BX659" s="7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</row>
    <row r="660" spans="2:148" ht="18.75">
      <c r="B660" s="13"/>
      <c r="C660" s="31"/>
      <c r="D660" s="32"/>
      <c r="E660" s="124">
        <v>10381623</v>
      </c>
      <c r="F660" s="13"/>
      <c r="G660" s="125" t="s">
        <v>800</v>
      </c>
      <c r="H660" s="125" t="s">
        <v>96</v>
      </c>
      <c r="I660" s="125" t="s">
        <v>799</v>
      </c>
      <c r="J660" s="126">
        <v>3049611</v>
      </c>
      <c r="K660" s="13"/>
      <c r="L660" s="125"/>
      <c r="M660" s="126" t="s">
        <v>4148</v>
      </c>
      <c r="N660" s="31">
        <v>150</v>
      </c>
      <c r="O660" s="129">
        <v>6.53</v>
      </c>
      <c r="P660" s="127">
        <v>40170</v>
      </c>
      <c r="Q660" s="127">
        <v>40326</v>
      </c>
      <c r="R660" s="31" t="s">
        <v>2012</v>
      </c>
      <c r="S660" s="126" t="s">
        <v>3028</v>
      </c>
      <c r="T660" s="126" t="s">
        <v>4150</v>
      </c>
      <c r="U660" s="31" t="s">
        <v>3302</v>
      </c>
      <c r="W660" s="31" t="s">
        <v>3541</v>
      </c>
      <c r="Y660" s="42"/>
      <c r="Z660" s="43"/>
      <c r="AA660" s="42"/>
      <c r="AB660" s="7"/>
      <c r="AC660" s="5"/>
      <c r="AD660" s="7"/>
      <c r="AE660" s="7"/>
      <c r="AF660" s="7"/>
      <c r="AG660" s="35"/>
      <c r="AH660" s="7"/>
      <c r="AI660" s="5"/>
      <c r="AJ660" s="9"/>
      <c r="AK660" s="9"/>
      <c r="AL660" s="9"/>
      <c r="AM660" s="5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7"/>
      <c r="BP660" s="5"/>
      <c r="BQ660" s="5"/>
      <c r="BR660" s="43"/>
      <c r="BS660" s="44"/>
      <c r="BT660" s="9"/>
      <c r="BU660" s="9"/>
      <c r="BV660" s="9"/>
      <c r="BW660" s="9"/>
      <c r="BX660" s="7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</row>
    <row r="661" spans="2:148" ht="18.75">
      <c r="B661" s="13"/>
      <c r="C661" s="31"/>
      <c r="D661" s="32"/>
      <c r="E661" s="124">
        <v>11497464</v>
      </c>
      <c r="F661" s="13"/>
      <c r="G661" s="125" t="s">
        <v>5617</v>
      </c>
      <c r="H661" s="125" t="s">
        <v>5615</v>
      </c>
      <c r="I661" s="125" t="s">
        <v>5616</v>
      </c>
      <c r="J661" s="126">
        <v>489554</v>
      </c>
      <c r="K661" s="13"/>
      <c r="M661" s="126" t="s">
        <v>534</v>
      </c>
      <c r="N661" s="31">
        <v>20</v>
      </c>
      <c r="O661" s="129">
        <v>0.56</v>
      </c>
      <c r="P661" s="127">
        <v>42438</v>
      </c>
      <c r="Q661" s="125"/>
      <c r="R661" s="31" t="s">
        <v>4073</v>
      </c>
      <c r="S661" s="126" t="s">
        <v>5663</v>
      </c>
      <c r="T661" s="126" t="s">
        <v>5355</v>
      </c>
      <c r="U661" s="126" t="s">
        <v>907</v>
      </c>
      <c r="V661" s="126"/>
      <c r="W661" s="31" t="s">
        <v>5675</v>
      </c>
      <c r="Y661" s="42"/>
      <c r="Z661" s="43"/>
      <c r="AA661" s="42"/>
      <c r="AB661" s="7"/>
      <c r="AC661" s="5"/>
      <c r="AD661" s="7"/>
      <c r="AE661" s="7"/>
      <c r="AF661" s="7"/>
      <c r="AG661" s="35"/>
      <c r="AH661" s="7"/>
      <c r="AI661" s="5"/>
      <c r="AJ661" s="9"/>
      <c r="AK661" s="9"/>
      <c r="AL661" s="9"/>
      <c r="AM661" s="5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7"/>
      <c r="BP661" s="5"/>
      <c r="BQ661" s="5"/>
      <c r="BR661" s="16"/>
      <c r="BS661" s="44"/>
      <c r="BT661" s="9"/>
      <c r="BU661" s="9"/>
      <c r="BV661" s="9"/>
      <c r="BW661" s="9"/>
      <c r="BX661" s="7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</row>
    <row r="662" spans="4:148" ht="18.75">
      <c r="D662" s="32"/>
      <c r="E662" s="124">
        <v>11358231</v>
      </c>
      <c r="F662" s="13"/>
      <c r="G662" s="125" t="s">
        <v>5413</v>
      </c>
      <c r="H662" s="125" t="s">
        <v>5414</v>
      </c>
      <c r="I662" s="125" t="s">
        <v>5412</v>
      </c>
      <c r="J662" s="126">
        <v>489578</v>
      </c>
      <c r="K662" s="13"/>
      <c r="M662" s="126" t="s">
        <v>534</v>
      </c>
      <c r="N662" s="31">
        <v>20</v>
      </c>
      <c r="O662" s="129">
        <v>0.558</v>
      </c>
      <c r="P662" s="127">
        <v>42151</v>
      </c>
      <c r="Q662" s="13"/>
      <c r="R662" s="31" t="s">
        <v>4073</v>
      </c>
      <c r="S662" s="126" t="s">
        <v>5439</v>
      </c>
      <c r="T662" s="126" t="s">
        <v>1862</v>
      </c>
      <c r="U662" s="126" t="s">
        <v>554</v>
      </c>
      <c r="V662" s="126"/>
      <c r="W662" s="92" t="s">
        <v>5449</v>
      </c>
      <c r="Y662" s="42"/>
      <c r="Z662" s="7"/>
      <c r="AA662" s="42"/>
      <c r="AB662" s="7"/>
      <c r="AC662" s="5"/>
      <c r="AD662" s="7"/>
      <c r="AE662" s="7"/>
      <c r="AF662" s="7"/>
      <c r="AG662" s="35"/>
      <c r="AH662" s="7"/>
      <c r="AI662" s="5"/>
      <c r="AJ662" s="9"/>
      <c r="AK662" s="9"/>
      <c r="AL662" s="9"/>
      <c r="AM662" s="5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7"/>
      <c r="BP662" s="5"/>
      <c r="BQ662" s="5"/>
      <c r="BR662" s="43"/>
      <c r="BS662" s="44"/>
      <c r="BT662" s="9"/>
      <c r="BU662" s="9"/>
      <c r="BV662" s="9"/>
      <c r="BW662" s="9"/>
      <c r="BX662" s="7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</row>
    <row r="663" spans="2:148" ht="18.75">
      <c r="B663" s="13"/>
      <c r="C663" s="124"/>
      <c r="D663" s="32"/>
      <c r="E663" s="124">
        <v>10216555</v>
      </c>
      <c r="F663" s="13"/>
      <c r="G663" s="125" t="s">
        <v>4146</v>
      </c>
      <c r="H663" s="125" t="s">
        <v>2506</v>
      </c>
      <c r="I663" s="125" t="s">
        <v>4147</v>
      </c>
      <c r="J663" s="126">
        <v>3049611</v>
      </c>
      <c r="K663" s="125"/>
      <c r="M663" s="126" t="s">
        <v>4148</v>
      </c>
      <c r="N663" s="52">
        <v>60</v>
      </c>
      <c r="O663" s="129">
        <v>8.459</v>
      </c>
      <c r="P663" s="127">
        <v>39784</v>
      </c>
      <c r="Q663" s="13"/>
      <c r="R663" s="126"/>
      <c r="S663" s="126" t="s">
        <v>4149</v>
      </c>
      <c r="T663" s="126" t="s">
        <v>4150</v>
      </c>
      <c r="U663" s="126" t="s">
        <v>554</v>
      </c>
      <c r="V663" s="126"/>
      <c r="W663" s="31" t="s">
        <v>2255</v>
      </c>
      <c r="Y663" s="42"/>
      <c r="Z663" s="43"/>
      <c r="AA663" s="42"/>
      <c r="AB663" s="7"/>
      <c r="AC663" s="5"/>
      <c r="AD663" s="7"/>
      <c r="AE663" s="7"/>
      <c r="AF663" s="7"/>
      <c r="AG663" s="35"/>
      <c r="AH663" s="7"/>
      <c r="AI663" s="5"/>
      <c r="AJ663" s="9"/>
      <c r="AK663" s="9"/>
      <c r="AL663" s="9"/>
      <c r="AM663" s="5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7"/>
      <c r="BP663" s="5"/>
      <c r="BQ663" s="5"/>
      <c r="BR663" s="43"/>
      <c r="BS663" s="44"/>
      <c r="BT663" s="9"/>
      <c r="BU663" s="9"/>
      <c r="BV663" s="9"/>
      <c r="BW663" s="9"/>
      <c r="BX663" s="7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</row>
    <row r="664" spans="2:148" ht="18.75">
      <c r="B664" s="124"/>
      <c r="C664" s="31"/>
      <c r="D664" s="32"/>
      <c r="E664" s="124">
        <v>11555890</v>
      </c>
      <c r="F664" s="13"/>
      <c r="G664" s="125" t="s">
        <v>5752</v>
      </c>
      <c r="H664" s="125" t="s">
        <v>5793</v>
      </c>
      <c r="I664" s="125" t="s">
        <v>5751</v>
      </c>
      <c r="J664" s="126">
        <v>232544</v>
      </c>
      <c r="K664" s="13"/>
      <c r="M664" s="126" t="s">
        <v>4152</v>
      </c>
      <c r="N664" s="31">
        <v>8</v>
      </c>
      <c r="O664" s="129">
        <v>0.36</v>
      </c>
      <c r="P664" s="127">
        <v>42548</v>
      </c>
      <c r="Q664" s="13"/>
      <c r="R664" s="31" t="s">
        <v>5929</v>
      </c>
      <c r="S664" s="126" t="s">
        <v>5795</v>
      </c>
      <c r="T664" s="126" t="s">
        <v>5794</v>
      </c>
      <c r="U664" s="126" t="s">
        <v>907</v>
      </c>
      <c r="V664" s="126"/>
      <c r="W664" s="31" t="s">
        <v>5821</v>
      </c>
      <c r="Y664" s="42"/>
      <c r="Z664" s="7"/>
      <c r="AA664" s="42"/>
      <c r="AB664" s="7"/>
      <c r="AC664" s="5"/>
      <c r="AD664" s="7"/>
      <c r="AE664" s="7"/>
      <c r="AF664" s="7"/>
      <c r="AG664" s="35"/>
      <c r="AH664" s="7"/>
      <c r="AI664" s="5"/>
      <c r="AJ664" s="9"/>
      <c r="AK664" s="9"/>
      <c r="AL664" s="9"/>
      <c r="AM664" s="5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7"/>
      <c r="BP664" s="5"/>
      <c r="BQ664" s="5"/>
      <c r="BR664" s="43"/>
      <c r="BS664" s="44"/>
      <c r="BT664" s="9"/>
      <c r="BU664" s="9"/>
      <c r="BV664" s="9"/>
      <c r="BW664" s="9"/>
      <c r="BX664" s="7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</row>
    <row r="665" spans="2:148" ht="18.75">
      <c r="B665" s="13"/>
      <c r="C665" s="31"/>
      <c r="D665" s="32"/>
      <c r="E665" s="124">
        <v>11602597</v>
      </c>
      <c r="G665" s="125" t="s">
        <v>5873</v>
      </c>
      <c r="H665" s="125" t="s">
        <v>5874</v>
      </c>
      <c r="I665" s="125" t="s">
        <v>5875</v>
      </c>
      <c r="J665" s="126">
        <v>3036576</v>
      </c>
      <c r="K665" s="13"/>
      <c r="M665" s="126" t="s">
        <v>5876</v>
      </c>
      <c r="N665" s="52">
        <v>150</v>
      </c>
      <c r="O665" s="129">
        <v>8.92</v>
      </c>
      <c r="P665" s="127">
        <v>42633</v>
      </c>
      <c r="Q665" s="13"/>
      <c r="S665" s="126" t="s">
        <v>5877</v>
      </c>
      <c r="T665" s="126" t="s">
        <v>5878</v>
      </c>
      <c r="U665" s="126" t="s">
        <v>907</v>
      </c>
      <c r="V665" s="126">
        <v>1</v>
      </c>
      <c r="W665" s="31" t="s">
        <v>5939</v>
      </c>
      <c r="Y665" s="42"/>
      <c r="Z665" s="43"/>
      <c r="AA665" s="42"/>
      <c r="AB665" s="7"/>
      <c r="AC665" s="5"/>
      <c r="AD665" s="7"/>
      <c r="AE665" s="7"/>
      <c r="AF665" s="7"/>
      <c r="AG665" s="35"/>
      <c r="AH665" s="7"/>
      <c r="AI665" s="5"/>
      <c r="AJ665" s="9"/>
      <c r="AK665" s="9"/>
      <c r="AL665" s="9"/>
      <c r="AM665" s="5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7"/>
      <c r="BP665" s="5"/>
      <c r="BQ665" s="5"/>
      <c r="BR665" s="43"/>
      <c r="BS665" s="44"/>
      <c r="BT665" s="9"/>
      <c r="BU665" s="9"/>
      <c r="BV665" s="9"/>
      <c r="BW665" s="9"/>
      <c r="BX665" s="7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</row>
    <row r="666" spans="2:148" ht="18.75">
      <c r="B666" s="13"/>
      <c r="C666" s="31"/>
      <c r="D666" s="32"/>
      <c r="E666" s="32">
        <v>205260</v>
      </c>
      <c r="G666" s="13" t="s">
        <v>599</v>
      </c>
      <c r="H666" s="13" t="s">
        <v>2089</v>
      </c>
      <c r="I666" s="13" t="s">
        <v>4028</v>
      </c>
      <c r="L666" s="13" t="s">
        <v>600</v>
      </c>
      <c r="M666" s="31">
        <v>78741</v>
      </c>
      <c r="N666" s="52">
        <v>34</v>
      </c>
      <c r="O666" s="51">
        <v>2.037</v>
      </c>
      <c r="P666" s="30">
        <v>37420</v>
      </c>
      <c r="Q666" s="30">
        <v>37720</v>
      </c>
      <c r="R666" s="31" t="s">
        <v>4325</v>
      </c>
      <c r="S666" s="31" t="s">
        <v>1439</v>
      </c>
      <c r="T666" s="31" t="s">
        <v>1440</v>
      </c>
      <c r="U666" s="31" t="s">
        <v>554</v>
      </c>
      <c r="W666" s="31" t="s">
        <v>2301</v>
      </c>
      <c r="Y666" s="42"/>
      <c r="Z666" s="43"/>
      <c r="AA666" s="42"/>
      <c r="AB666" s="7"/>
      <c r="AC666" s="5"/>
      <c r="AD666" s="7"/>
      <c r="AE666" s="7"/>
      <c r="AF666" s="7"/>
      <c r="AG666" s="35"/>
      <c r="AH666" s="7"/>
      <c r="AI666" s="5"/>
      <c r="AJ666" s="9"/>
      <c r="AK666" s="9"/>
      <c r="AL666" s="9"/>
      <c r="AM666" s="5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7"/>
      <c r="BP666" s="9"/>
      <c r="BQ666" s="5"/>
      <c r="BR666" s="7"/>
      <c r="BS666" s="44"/>
      <c r="BT666" s="9"/>
      <c r="BU666" s="9"/>
      <c r="BV666" s="9"/>
      <c r="BW666" s="9"/>
      <c r="BX666" s="7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</row>
    <row r="667" spans="2:148" ht="18.75">
      <c r="B667" s="13"/>
      <c r="C667" s="31"/>
      <c r="D667" s="32"/>
      <c r="G667" s="13" t="s">
        <v>3047</v>
      </c>
      <c r="H667" s="13" t="s">
        <v>1997</v>
      </c>
      <c r="I667" s="13" t="s">
        <v>2445</v>
      </c>
      <c r="L667" s="13" t="s">
        <v>821</v>
      </c>
      <c r="M667" s="31">
        <v>78730</v>
      </c>
      <c r="N667" s="40">
        <v>348</v>
      </c>
      <c r="O667" s="51">
        <v>18.8</v>
      </c>
      <c r="P667" s="30">
        <v>33338</v>
      </c>
      <c r="Q667" s="30">
        <v>33734</v>
      </c>
      <c r="R667" s="30"/>
      <c r="S667" s="31" t="s">
        <v>3017</v>
      </c>
      <c r="T667" s="31" t="s">
        <v>1773</v>
      </c>
      <c r="U667" s="31" t="s">
        <v>3302</v>
      </c>
      <c r="W667" s="31" t="s">
        <v>1774</v>
      </c>
      <c r="Y667" s="42"/>
      <c r="Z667" s="43"/>
      <c r="AA667" s="42"/>
      <c r="AB667" s="7"/>
      <c r="AC667" s="5"/>
      <c r="AD667" s="7"/>
      <c r="AE667" s="7"/>
      <c r="AF667" s="7"/>
      <c r="AG667" s="35"/>
      <c r="AH667" s="7"/>
      <c r="AI667" s="5"/>
      <c r="AJ667" s="9"/>
      <c r="AK667" s="9"/>
      <c r="AL667" s="9"/>
      <c r="AM667" s="5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7"/>
      <c r="BP667" s="9"/>
      <c r="BQ667" s="5"/>
      <c r="BR667" s="7"/>
      <c r="BS667" s="44"/>
      <c r="BT667" s="9"/>
      <c r="BU667" s="9"/>
      <c r="BV667" s="9"/>
      <c r="BW667" s="9"/>
      <c r="BX667" s="7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</row>
    <row r="668" spans="2:148" ht="18.75">
      <c r="B668" s="13"/>
      <c r="C668" s="31"/>
      <c r="D668" s="32"/>
      <c r="E668" s="124">
        <v>10664439</v>
      </c>
      <c r="F668" s="13"/>
      <c r="G668" s="125" t="s">
        <v>2906</v>
      </c>
      <c r="H668" s="125" t="s">
        <v>5584</v>
      </c>
      <c r="I668" s="125" t="s">
        <v>2905</v>
      </c>
      <c r="J668" s="126">
        <v>3541279</v>
      </c>
      <c r="K668" s="125"/>
      <c r="M668" s="126" t="s">
        <v>3625</v>
      </c>
      <c r="N668" s="126">
        <v>250</v>
      </c>
      <c r="O668" s="129">
        <v>19.594</v>
      </c>
      <c r="P668" s="57">
        <v>40829</v>
      </c>
      <c r="Q668" s="127">
        <v>41062</v>
      </c>
      <c r="R668" s="31" t="s">
        <v>259</v>
      </c>
      <c r="S668" s="126" t="s">
        <v>521</v>
      </c>
      <c r="T668" s="126" t="s">
        <v>2223</v>
      </c>
      <c r="U668" s="31" t="s">
        <v>3302</v>
      </c>
      <c r="W668" s="31" t="s">
        <v>656</v>
      </c>
      <c r="Y668" s="42"/>
      <c r="Z668" s="43"/>
      <c r="AA668" s="42"/>
      <c r="AB668" s="7"/>
      <c r="AC668" s="5"/>
      <c r="AD668" s="7"/>
      <c r="AE668" s="7"/>
      <c r="AF668" s="7"/>
      <c r="AG668" s="35"/>
      <c r="AH668" s="7"/>
      <c r="AI668" s="5"/>
      <c r="AJ668" s="9"/>
      <c r="AK668" s="9"/>
      <c r="AL668" s="9"/>
      <c r="AM668" s="5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7"/>
      <c r="BP668" s="9"/>
      <c r="BQ668" s="5"/>
      <c r="BR668" s="7"/>
      <c r="BS668" s="44"/>
      <c r="BT668" s="9"/>
      <c r="BU668" s="9"/>
      <c r="BV668" s="9"/>
      <c r="BW668" s="9"/>
      <c r="BX668" s="7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</row>
    <row r="669" spans="2:148" ht="18.75">
      <c r="B669" s="13"/>
      <c r="C669" s="31"/>
      <c r="D669" s="32"/>
      <c r="E669" s="124">
        <v>10977321</v>
      </c>
      <c r="F669" s="13"/>
      <c r="G669" s="13" t="s">
        <v>4715</v>
      </c>
      <c r="H669" s="125" t="s">
        <v>5583</v>
      </c>
      <c r="I669" s="125" t="s">
        <v>2905</v>
      </c>
      <c r="J669" s="126">
        <v>1161771</v>
      </c>
      <c r="K669" s="13"/>
      <c r="M669" s="126">
        <v>78727</v>
      </c>
      <c r="N669" s="4">
        <v>256</v>
      </c>
      <c r="O669" s="51">
        <v>13.789</v>
      </c>
      <c r="P669" s="127">
        <v>41460</v>
      </c>
      <c r="Q669" s="127">
        <v>41796</v>
      </c>
      <c r="R669" s="31" t="s">
        <v>259</v>
      </c>
      <c r="S669" s="31" t="s">
        <v>4583</v>
      </c>
      <c r="T669" s="31" t="s">
        <v>2223</v>
      </c>
      <c r="U669" s="31" t="s">
        <v>3302</v>
      </c>
      <c r="W669" s="92" t="s">
        <v>4782</v>
      </c>
      <c r="Y669" s="42"/>
      <c r="Z669" s="43"/>
      <c r="AA669" s="42"/>
      <c r="AB669" s="7"/>
      <c r="AC669" s="5"/>
      <c r="AD669" s="7"/>
      <c r="AE669" s="7"/>
      <c r="AF669" s="7"/>
      <c r="AG669" s="35"/>
      <c r="AH669" s="7"/>
      <c r="AI669" s="5"/>
      <c r="AJ669" s="9"/>
      <c r="AK669" s="9"/>
      <c r="AL669" s="9"/>
      <c r="AM669" s="5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7"/>
      <c r="BP669" s="9"/>
      <c r="BQ669" s="5"/>
      <c r="BR669" s="7"/>
      <c r="BS669" s="44"/>
      <c r="BT669" s="9"/>
      <c r="BU669" s="9"/>
      <c r="BV669" s="9"/>
      <c r="BW669" s="9"/>
      <c r="BX669" s="7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</row>
    <row r="670" spans="2:148" ht="18.75">
      <c r="B670" s="13"/>
      <c r="C670" s="31"/>
      <c r="D670" s="32"/>
      <c r="E670" s="124">
        <v>11325236</v>
      </c>
      <c r="F670" s="13"/>
      <c r="G670" s="125" t="s">
        <v>5376</v>
      </c>
      <c r="H670" s="125" t="s">
        <v>5585</v>
      </c>
      <c r="I670" s="125" t="s">
        <v>5375</v>
      </c>
      <c r="J670" s="126">
        <v>5188984</v>
      </c>
      <c r="K670" s="13"/>
      <c r="M670" s="126" t="s">
        <v>3625</v>
      </c>
      <c r="N670" s="31">
        <v>290</v>
      </c>
      <c r="O670" s="129">
        <v>14.2</v>
      </c>
      <c r="P670" s="127">
        <v>42101</v>
      </c>
      <c r="Q670" s="127">
        <v>42326</v>
      </c>
      <c r="R670" s="126" t="s">
        <v>4877</v>
      </c>
      <c r="S670" s="126" t="s">
        <v>5415</v>
      </c>
      <c r="T670" s="126" t="s">
        <v>2223</v>
      </c>
      <c r="U670" s="31" t="s">
        <v>3302</v>
      </c>
      <c r="W670" s="92" t="s">
        <v>5449</v>
      </c>
      <c r="Y670" s="42"/>
      <c r="Z670" s="43"/>
      <c r="AA670" s="42"/>
      <c r="AB670" s="7"/>
      <c r="AC670" s="5"/>
      <c r="AD670" s="7"/>
      <c r="AE670" s="7"/>
      <c r="AF670" s="7"/>
      <c r="AG670" s="35"/>
      <c r="AH670" s="7"/>
      <c r="AI670" s="5"/>
      <c r="AJ670" s="9"/>
      <c r="AK670" s="9"/>
      <c r="AL670" s="9"/>
      <c r="AM670" s="5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7"/>
      <c r="BP670" s="9"/>
      <c r="BQ670" s="5"/>
      <c r="BR670" s="7"/>
      <c r="BS670" s="44"/>
      <c r="BT670" s="9"/>
      <c r="BU670" s="9"/>
      <c r="BV670" s="9"/>
      <c r="BW670" s="9"/>
      <c r="BX670" s="7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</row>
    <row r="671" spans="1:148" ht="18.75">
      <c r="A671" s="124"/>
      <c r="B671" s="13"/>
      <c r="C671" s="125"/>
      <c r="D671" s="32"/>
      <c r="G671" s="13" t="s">
        <v>1775</v>
      </c>
      <c r="H671" s="13" t="s">
        <v>1776</v>
      </c>
      <c r="I671" s="13" t="s">
        <v>1756</v>
      </c>
      <c r="L671" s="13" t="s">
        <v>2034</v>
      </c>
      <c r="M671" s="31">
        <v>78749</v>
      </c>
      <c r="N671" s="40">
        <v>456</v>
      </c>
      <c r="O671" s="51">
        <v>31.59</v>
      </c>
      <c r="P671" s="30">
        <v>34456</v>
      </c>
      <c r="Q671" s="30">
        <v>34737</v>
      </c>
      <c r="R671" s="30"/>
      <c r="S671" s="31" t="s">
        <v>3305</v>
      </c>
      <c r="T671" s="31" t="s">
        <v>3306</v>
      </c>
      <c r="U671" s="31" t="s">
        <v>3302</v>
      </c>
      <c r="W671" s="31" t="s">
        <v>3512</v>
      </c>
      <c r="Y671" s="42"/>
      <c r="Z671" s="43"/>
      <c r="AA671" s="42"/>
      <c r="AB671" s="7"/>
      <c r="AC671" s="5"/>
      <c r="AD671" s="7"/>
      <c r="AE671" s="7"/>
      <c r="AF671" s="7"/>
      <c r="AG671" s="35"/>
      <c r="AH671" s="7"/>
      <c r="AI671" s="5"/>
      <c r="AJ671" s="9"/>
      <c r="AK671" s="9"/>
      <c r="AL671" s="9"/>
      <c r="AM671" s="5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7"/>
      <c r="BP671" s="9"/>
      <c r="BQ671" s="5"/>
      <c r="BR671" s="7"/>
      <c r="BS671" s="44"/>
      <c r="BT671" s="9"/>
      <c r="BU671" s="9"/>
      <c r="BV671" s="9"/>
      <c r="BW671" s="9"/>
      <c r="BX671" s="7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</row>
    <row r="672" spans="2:148" ht="18.75">
      <c r="B672" s="13"/>
      <c r="C672" s="31"/>
      <c r="D672" s="32"/>
      <c r="G672" s="13" t="s">
        <v>1757</v>
      </c>
      <c r="H672" s="13" t="s">
        <v>1758</v>
      </c>
      <c r="I672" s="13" t="s">
        <v>1759</v>
      </c>
      <c r="L672" s="13" t="s">
        <v>2035</v>
      </c>
      <c r="M672" s="31">
        <v>78749</v>
      </c>
      <c r="N672" s="40">
        <v>168</v>
      </c>
      <c r="O672" s="51">
        <v>10.9</v>
      </c>
      <c r="P672" s="30">
        <v>35002</v>
      </c>
      <c r="Q672" s="30">
        <v>35230</v>
      </c>
      <c r="R672" s="30"/>
      <c r="S672" s="31" t="s">
        <v>1168</v>
      </c>
      <c r="T672" s="31" t="s">
        <v>1169</v>
      </c>
      <c r="U672" s="31" t="s">
        <v>3302</v>
      </c>
      <c r="W672" s="31" t="s">
        <v>3518</v>
      </c>
      <c r="Y672" s="42"/>
      <c r="Z672" s="43"/>
      <c r="AA672" s="42"/>
      <c r="AB672" s="7"/>
      <c r="AC672" s="5"/>
      <c r="AD672" s="7"/>
      <c r="AE672" s="7"/>
      <c r="AF672" s="7"/>
      <c r="AG672" s="35"/>
      <c r="AH672" s="7"/>
      <c r="AI672" s="5"/>
      <c r="AJ672" s="9"/>
      <c r="AK672" s="9"/>
      <c r="AL672" s="9"/>
      <c r="AM672" s="5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7"/>
      <c r="BP672" s="9"/>
      <c r="BQ672" s="5"/>
      <c r="BR672" s="7"/>
      <c r="BS672" s="44"/>
      <c r="BT672" s="9"/>
      <c r="BU672" s="9"/>
      <c r="BV672" s="9"/>
      <c r="BW672" s="9"/>
      <c r="BX672" s="7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</row>
    <row r="673" spans="2:148" ht="18.75">
      <c r="B673" s="13"/>
      <c r="C673" s="31"/>
      <c r="D673" s="32"/>
      <c r="G673" s="13" t="s">
        <v>1760</v>
      </c>
      <c r="H673" s="13" t="s">
        <v>1761</v>
      </c>
      <c r="I673" s="13" t="s">
        <v>1936</v>
      </c>
      <c r="L673" s="13" t="s">
        <v>2036</v>
      </c>
      <c r="M673" s="31">
        <v>78749</v>
      </c>
      <c r="N673" s="40">
        <v>448</v>
      </c>
      <c r="O673" s="51">
        <v>23.6</v>
      </c>
      <c r="P673" s="30">
        <v>35373</v>
      </c>
      <c r="Q673" s="30">
        <v>35907</v>
      </c>
      <c r="R673" s="30"/>
      <c r="S673" s="31" t="s">
        <v>1762</v>
      </c>
      <c r="T673" s="31" t="s">
        <v>1763</v>
      </c>
      <c r="U673" s="31" t="s">
        <v>3302</v>
      </c>
      <c r="W673" s="31" t="s">
        <v>3521</v>
      </c>
      <c r="Y673" s="42"/>
      <c r="Z673" s="43"/>
      <c r="AA673" s="42"/>
      <c r="AB673" s="7"/>
      <c r="AC673" s="5"/>
      <c r="AD673" s="7"/>
      <c r="AE673" s="7"/>
      <c r="AF673" s="7"/>
      <c r="AG673" s="35"/>
      <c r="AH673" s="7"/>
      <c r="AI673" s="5"/>
      <c r="AJ673" s="9"/>
      <c r="AK673" s="9"/>
      <c r="AL673" s="9"/>
      <c r="AM673" s="5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7"/>
      <c r="BP673" s="9"/>
      <c r="BQ673" s="5"/>
      <c r="BR673" s="7"/>
      <c r="BS673" s="44"/>
      <c r="BT673" s="9"/>
      <c r="BU673" s="9"/>
      <c r="BV673" s="9"/>
      <c r="BW673" s="9"/>
      <c r="BX673" s="7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</row>
    <row r="674" spans="2:148" ht="18.75">
      <c r="B674" s="13"/>
      <c r="C674" s="31"/>
      <c r="D674" s="32"/>
      <c r="E674" s="56" t="s">
        <v>2043</v>
      </c>
      <c r="G674" s="13" t="s">
        <v>643</v>
      </c>
      <c r="H674" s="13" t="s">
        <v>2042</v>
      </c>
      <c r="I674" s="54" t="s">
        <v>296</v>
      </c>
      <c r="J674" s="91">
        <v>989577</v>
      </c>
      <c r="K674" s="91"/>
      <c r="L674" s="13" t="s">
        <v>297</v>
      </c>
      <c r="M674" s="71">
        <v>78704</v>
      </c>
      <c r="N674" s="31">
        <v>10</v>
      </c>
      <c r="O674" s="51">
        <v>0.4</v>
      </c>
      <c r="P674" s="57">
        <v>38379</v>
      </c>
      <c r="Q674" s="57">
        <v>38722</v>
      </c>
      <c r="R674" s="31" t="s">
        <v>596</v>
      </c>
      <c r="S674" s="31" t="s">
        <v>298</v>
      </c>
      <c r="T674" s="84" t="s">
        <v>299</v>
      </c>
      <c r="U674" s="31" t="s">
        <v>3302</v>
      </c>
      <c r="W674" s="31" t="s">
        <v>2447</v>
      </c>
      <c r="Y674" s="42"/>
      <c r="Z674" s="43"/>
      <c r="AA674" s="42"/>
      <c r="AB674" s="7"/>
      <c r="AC674" s="5"/>
      <c r="AD674" s="7"/>
      <c r="AE674" s="7"/>
      <c r="AF674" s="7"/>
      <c r="AG674" s="35"/>
      <c r="AH674" s="7"/>
      <c r="AI674" s="5"/>
      <c r="AJ674" s="9"/>
      <c r="AK674" s="9"/>
      <c r="AL674" s="9"/>
      <c r="AM674" s="5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7"/>
      <c r="BP674" s="9"/>
      <c r="BQ674" s="5"/>
      <c r="BR674" s="7"/>
      <c r="BS674" s="44"/>
      <c r="BT674" s="9"/>
      <c r="BU674" s="9"/>
      <c r="BV674" s="9"/>
      <c r="BW674" s="9"/>
      <c r="BX674" s="7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</row>
    <row r="675" spans="2:148" ht="18.75">
      <c r="B675" s="13"/>
      <c r="C675" s="31"/>
      <c r="D675" s="32"/>
      <c r="G675" s="13" t="s">
        <v>1764</v>
      </c>
      <c r="H675" s="13" t="s">
        <v>1765</v>
      </c>
      <c r="I675" s="13" t="s">
        <v>1766</v>
      </c>
      <c r="L675" s="13" t="s">
        <v>3867</v>
      </c>
      <c r="M675" s="31">
        <v>78741</v>
      </c>
      <c r="N675" s="40">
        <v>198</v>
      </c>
      <c r="O675" s="51">
        <v>9.73</v>
      </c>
      <c r="P675" s="30">
        <v>36269</v>
      </c>
      <c r="Q675" s="30">
        <v>36397</v>
      </c>
      <c r="R675" s="30"/>
      <c r="S675" s="31" t="s">
        <v>1767</v>
      </c>
      <c r="T675" s="31" t="s">
        <v>1768</v>
      </c>
      <c r="U675" s="31" t="s">
        <v>3302</v>
      </c>
      <c r="W675" s="31" t="s">
        <v>341</v>
      </c>
      <c r="Y675" s="42"/>
      <c r="Z675" s="43"/>
      <c r="AA675" s="42"/>
      <c r="AB675" s="7"/>
      <c r="AC675" s="5"/>
      <c r="AD675" s="7"/>
      <c r="AE675" s="7"/>
      <c r="AF675" s="7"/>
      <c r="AG675" s="35"/>
      <c r="AH675" s="7"/>
      <c r="AI675" s="5"/>
      <c r="AJ675" s="9"/>
      <c r="AK675" s="9"/>
      <c r="AL675" s="9"/>
      <c r="AM675" s="5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7"/>
      <c r="BP675" s="9"/>
      <c r="BQ675" s="5"/>
      <c r="BR675" s="7"/>
      <c r="BS675" s="44"/>
      <c r="BT675" s="9"/>
      <c r="BU675" s="9"/>
      <c r="BV675" s="9"/>
      <c r="BW675" s="9"/>
      <c r="BX675" s="7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</row>
    <row r="676" spans="2:148" ht="18.75">
      <c r="B676" s="13"/>
      <c r="C676" s="31"/>
      <c r="D676" s="32"/>
      <c r="E676" s="32">
        <v>218228</v>
      </c>
      <c r="G676" s="13" t="s">
        <v>1681</v>
      </c>
      <c r="H676" s="13" t="s">
        <v>1682</v>
      </c>
      <c r="I676" s="47" t="s">
        <v>1683</v>
      </c>
      <c r="J676" s="46"/>
      <c r="K676" s="46"/>
      <c r="L676" s="13" t="s">
        <v>1684</v>
      </c>
      <c r="M676" s="31">
        <v>78735</v>
      </c>
      <c r="N676" s="40">
        <v>8</v>
      </c>
      <c r="O676" s="51">
        <v>0.87</v>
      </c>
      <c r="P676" s="30">
        <v>37770</v>
      </c>
      <c r="Q676" s="30">
        <v>37770</v>
      </c>
      <c r="R676" s="30" t="s">
        <v>1685</v>
      </c>
      <c r="S676" s="31" t="s">
        <v>1686</v>
      </c>
      <c r="T676" s="31" t="s">
        <v>1395</v>
      </c>
      <c r="U676" s="31" t="s">
        <v>3302</v>
      </c>
      <c r="W676" s="31" t="s">
        <v>470</v>
      </c>
      <c r="Y676" s="42"/>
      <c r="Z676" s="43"/>
      <c r="AA676" s="42"/>
      <c r="AB676" s="7"/>
      <c r="AC676" s="5"/>
      <c r="AD676" s="7"/>
      <c r="AE676" s="7"/>
      <c r="AF676" s="7"/>
      <c r="AG676" s="35"/>
      <c r="AH676" s="7"/>
      <c r="AI676" s="5"/>
      <c r="AJ676" s="9"/>
      <c r="AK676" s="9"/>
      <c r="AL676" s="9"/>
      <c r="AM676" s="5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7"/>
      <c r="BP676" s="9"/>
      <c r="BQ676" s="5"/>
      <c r="BR676" s="7"/>
      <c r="BS676" s="44"/>
      <c r="BT676" s="9"/>
      <c r="BU676" s="9"/>
      <c r="BV676" s="9"/>
      <c r="BW676" s="9"/>
      <c r="BX676" s="7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</row>
    <row r="677" spans="2:148" ht="18.75">
      <c r="B677" s="13"/>
      <c r="C677" s="31"/>
      <c r="D677" s="32"/>
      <c r="E677" s="124">
        <v>10530294</v>
      </c>
      <c r="F677" s="13"/>
      <c r="G677" s="125" t="s">
        <v>2571</v>
      </c>
      <c r="H677" s="125" t="s">
        <v>2572</v>
      </c>
      <c r="I677" s="125" t="s">
        <v>2573</v>
      </c>
      <c r="J677" s="126">
        <v>3310381</v>
      </c>
      <c r="K677" s="13"/>
      <c r="L677" s="125"/>
      <c r="M677" s="31">
        <v>78723</v>
      </c>
      <c r="N677" s="31">
        <v>12</v>
      </c>
      <c r="O677" s="129">
        <v>0.56</v>
      </c>
      <c r="P677" s="127">
        <v>40540</v>
      </c>
      <c r="Q677" s="127">
        <v>40828</v>
      </c>
      <c r="S677" s="126" t="s">
        <v>2574</v>
      </c>
      <c r="T677" s="126" t="s">
        <v>2575</v>
      </c>
      <c r="U677" s="31" t="s">
        <v>3302</v>
      </c>
      <c r="W677" s="31" t="s">
        <v>2555</v>
      </c>
      <c r="Y677" s="42"/>
      <c r="Z677" s="43"/>
      <c r="AA677" s="42"/>
      <c r="AB677" s="7"/>
      <c r="AC677" s="5"/>
      <c r="AD677" s="7"/>
      <c r="AE677" s="7"/>
      <c r="AF677" s="7"/>
      <c r="AG677" s="35"/>
      <c r="AH677" s="7"/>
      <c r="AI677" s="5"/>
      <c r="AJ677" s="9"/>
      <c r="AK677" s="9"/>
      <c r="AL677" s="9"/>
      <c r="AM677" s="5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7"/>
      <c r="BP677" s="9"/>
      <c r="BQ677" s="5"/>
      <c r="BR677" s="7"/>
      <c r="BS677" s="44"/>
      <c r="BT677" s="9"/>
      <c r="BU677" s="9"/>
      <c r="BV677" s="9"/>
      <c r="BW677" s="9"/>
      <c r="BX677" s="7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</row>
    <row r="678" spans="2:148" ht="18.75">
      <c r="B678" s="13"/>
      <c r="C678" s="31"/>
      <c r="D678" s="32"/>
      <c r="E678" s="124">
        <v>10557686</v>
      </c>
      <c r="F678" s="13"/>
      <c r="G678" s="125" t="s">
        <v>3109</v>
      </c>
      <c r="H678" s="125" t="s">
        <v>3470</v>
      </c>
      <c r="I678" s="125" t="s">
        <v>3108</v>
      </c>
      <c r="J678" s="126">
        <v>3310900</v>
      </c>
      <c r="K678" s="13"/>
      <c r="M678" s="126" t="s">
        <v>2777</v>
      </c>
      <c r="N678" s="31">
        <v>12</v>
      </c>
      <c r="O678" s="129">
        <v>1.15</v>
      </c>
      <c r="P678" s="127">
        <v>40612</v>
      </c>
      <c r="Q678" s="127">
        <v>40704</v>
      </c>
      <c r="R678" s="31" t="s">
        <v>3718</v>
      </c>
      <c r="S678" s="126" t="s">
        <v>3471</v>
      </c>
      <c r="T678" s="126" t="s">
        <v>3472</v>
      </c>
      <c r="U678" s="31" t="s">
        <v>3302</v>
      </c>
      <c r="W678" s="31" t="s">
        <v>2556</v>
      </c>
      <c r="Y678" s="42"/>
      <c r="Z678" s="43"/>
      <c r="AA678" s="42"/>
      <c r="AB678" s="7"/>
      <c r="AC678" s="5"/>
      <c r="AD678" s="7"/>
      <c r="AE678" s="7"/>
      <c r="AF678" s="7"/>
      <c r="AG678" s="35"/>
      <c r="AH678" s="7"/>
      <c r="AI678" s="5"/>
      <c r="AJ678" s="9"/>
      <c r="AK678" s="9"/>
      <c r="AL678" s="9"/>
      <c r="AM678" s="5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7"/>
      <c r="BP678" s="9"/>
      <c r="BQ678" s="5"/>
      <c r="BR678" s="7"/>
      <c r="BS678" s="44"/>
      <c r="BT678" s="9"/>
      <c r="BU678" s="9"/>
      <c r="BV678" s="9"/>
      <c r="BW678" s="9"/>
      <c r="BX678" s="7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</row>
    <row r="679" spans="2:148" ht="18.75">
      <c r="B679" s="13"/>
      <c r="C679" s="31"/>
      <c r="D679" s="32"/>
      <c r="E679" s="160">
        <v>310453</v>
      </c>
      <c r="F679" s="156"/>
      <c r="G679" s="168" t="s">
        <v>2148</v>
      </c>
      <c r="H679" s="153" t="s">
        <v>4318</v>
      </c>
      <c r="I679" s="160" t="s">
        <v>4319</v>
      </c>
      <c r="J679" s="156">
        <v>3282718</v>
      </c>
      <c r="K679" s="156"/>
      <c r="L679" s="160" t="s">
        <v>4319</v>
      </c>
      <c r="M679" s="156">
        <v>78723</v>
      </c>
      <c r="N679" s="156">
        <v>800</v>
      </c>
      <c r="O679" s="162">
        <v>6.07</v>
      </c>
      <c r="P679" s="179">
        <v>39085</v>
      </c>
      <c r="Q679" s="179">
        <v>39274</v>
      </c>
      <c r="R679" s="170" t="s">
        <v>1600</v>
      </c>
      <c r="S679" s="156" t="s">
        <v>2147</v>
      </c>
      <c r="T679" s="156" t="s">
        <v>1175</v>
      </c>
      <c r="U679" s="156" t="s">
        <v>3302</v>
      </c>
      <c r="V679" s="156"/>
      <c r="W679" s="156" t="s">
        <v>4322</v>
      </c>
      <c r="Y679" s="42"/>
      <c r="Z679" s="43"/>
      <c r="AA679" s="42"/>
      <c r="AB679" s="7"/>
      <c r="AC679" s="5"/>
      <c r="AD679" s="7"/>
      <c r="AE679" s="7"/>
      <c r="AF679" s="7"/>
      <c r="AG679" s="35"/>
      <c r="AH679" s="7"/>
      <c r="AI679" s="5"/>
      <c r="AJ679" s="9"/>
      <c r="AK679" s="9"/>
      <c r="AL679" s="9"/>
      <c r="AM679" s="5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7"/>
      <c r="BP679" s="9"/>
      <c r="BQ679" s="5"/>
      <c r="BR679" s="7"/>
      <c r="BS679" s="44"/>
      <c r="BT679" s="9"/>
      <c r="BU679" s="9"/>
      <c r="BV679" s="9"/>
      <c r="BW679" s="9"/>
      <c r="BX679" s="7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</row>
    <row r="680" spans="2:148" ht="18.75">
      <c r="B680" s="13"/>
      <c r="C680" s="31"/>
      <c r="D680" s="32"/>
      <c r="E680" s="32">
        <v>10447581</v>
      </c>
      <c r="G680" s="58" t="s">
        <v>4617</v>
      </c>
      <c r="H680" s="13" t="s">
        <v>4618</v>
      </c>
      <c r="I680" s="32" t="s">
        <v>4619</v>
      </c>
      <c r="J680" s="31">
        <v>3328496</v>
      </c>
      <c r="L680" s="32"/>
      <c r="M680" s="31">
        <v>78723</v>
      </c>
      <c r="N680" s="31">
        <v>301</v>
      </c>
      <c r="O680" s="51">
        <v>3.763</v>
      </c>
      <c r="P680" s="127">
        <v>40332</v>
      </c>
      <c r="Q680" s="127">
        <v>40477</v>
      </c>
      <c r="R680" s="31" t="s">
        <v>4325</v>
      </c>
      <c r="S680" s="31" t="s">
        <v>4620</v>
      </c>
      <c r="T680" s="126" t="s">
        <v>2223</v>
      </c>
      <c r="U680" s="31" t="s">
        <v>3302</v>
      </c>
      <c r="W680" s="31" t="s">
        <v>2154</v>
      </c>
      <c r="Y680" s="42"/>
      <c r="Z680" s="43"/>
      <c r="AA680" s="42"/>
      <c r="AB680" s="7"/>
      <c r="AC680" s="5"/>
      <c r="AD680" s="7"/>
      <c r="AE680" s="7"/>
      <c r="AF680" s="7"/>
      <c r="AG680" s="35"/>
      <c r="AH680" s="7"/>
      <c r="AI680" s="5"/>
      <c r="AJ680" s="9"/>
      <c r="AK680" s="9"/>
      <c r="AL680" s="9"/>
      <c r="AM680" s="5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7"/>
      <c r="BP680" s="9"/>
      <c r="BQ680" s="5"/>
      <c r="BR680" s="7"/>
      <c r="BS680" s="44"/>
      <c r="BT680" s="9"/>
      <c r="BU680" s="9"/>
      <c r="BV680" s="9"/>
      <c r="BW680" s="9"/>
      <c r="BX680" s="7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</row>
    <row r="681" spans="2:148" ht="18.75">
      <c r="B681" s="13"/>
      <c r="C681" s="31"/>
      <c r="D681" s="32"/>
      <c r="E681" s="32">
        <v>10242289</v>
      </c>
      <c r="F681" s="32"/>
      <c r="G681" s="32" t="s">
        <v>3756</v>
      </c>
      <c r="H681" s="32" t="s">
        <v>2059</v>
      </c>
      <c r="I681" s="32" t="s">
        <v>3757</v>
      </c>
      <c r="J681" s="31">
        <v>288020</v>
      </c>
      <c r="K681" s="32" t="s">
        <v>3755</v>
      </c>
      <c r="L681" s="32">
        <v>288020</v>
      </c>
      <c r="M681" s="31" t="s">
        <v>534</v>
      </c>
      <c r="N681" s="31">
        <v>8</v>
      </c>
      <c r="O681" s="51">
        <v>0.595</v>
      </c>
      <c r="P681" s="57">
        <v>39875</v>
      </c>
      <c r="Q681" s="127">
        <v>40309</v>
      </c>
      <c r="R681" s="31" t="s">
        <v>2294</v>
      </c>
      <c r="S681" s="31" t="s">
        <v>2060</v>
      </c>
      <c r="T681" s="31" t="s">
        <v>2061</v>
      </c>
      <c r="U681" s="4" t="s">
        <v>177</v>
      </c>
      <c r="V681" s="4"/>
      <c r="W681" s="31" t="s">
        <v>1630</v>
      </c>
      <c r="Y681" s="42"/>
      <c r="Z681" s="43"/>
      <c r="AA681" s="42"/>
      <c r="AB681" s="7"/>
      <c r="AC681" s="5"/>
      <c r="AD681" s="7"/>
      <c r="AE681" s="7"/>
      <c r="AF681" s="7"/>
      <c r="AG681" s="35"/>
      <c r="AH681" s="7"/>
      <c r="AI681" s="5"/>
      <c r="AJ681" s="9"/>
      <c r="AK681" s="9"/>
      <c r="AL681" s="9"/>
      <c r="AM681" s="5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7"/>
      <c r="BP681" s="9"/>
      <c r="BQ681" s="5"/>
      <c r="BR681" s="7"/>
      <c r="BS681" s="44"/>
      <c r="BT681" s="9"/>
      <c r="BU681" s="9"/>
      <c r="BV681" s="9"/>
      <c r="BW681" s="9"/>
      <c r="BX681" s="7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</row>
    <row r="682" spans="2:148" ht="18.75">
      <c r="B682" s="124"/>
      <c r="C682" s="31"/>
      <c r="D682" s="32"/>
      <c r="E682" s="32">
        <v>206067</v>
      </c>
      <c r="G682" s="13" t="s">
        <v>2345</v>
      </c>
      <c r="H682" s="13" t="s">
        <v>3738</v>
      </c>
      <c r="I682" s="13" t="s">
        <v>181</v>
      </c>
      <c r="L682" s="13" t="s">
        <v>1877</v>
      </c>
      <c r="M682" s="31">
        <v>78746</v>
      </c>
      <c r="N682" s="31">
        <v>238</v>
      </c>
      <c r="O682" s="51">
        <v>23.7</v>
      </c>
      <c r="P682" s="30">
        <v>37446</v>
      </c>
      <c r="Q682" s="30">
        <v>37673</v>
      </c>
      <c r="R682" s="31" t="s">
        <v>742</v>
      </c>
      <c r="S682" s="31" t="s">
        <v>2346</v>
      </c>
      <c r="T682" s="31" t="s">
        <v>2347</v>
      </c>
      <c r="U682" s="31" t="s">
        <v>3302</v>
      </c>
      <c r="W682" s="31" t="s">
        <v>3737</v>
      </c>
      <c r="Y682" s="42"/>
      <c r="Z682" s="43"/>
      <c r="AA682" s="42"/>
      <c r="AB682" s="7"/>
      <c r="AC682" s="5"/>
      <c r="AD682" s="7"/>
      <c r="AE682" s="7"/>
      <c r="AF682" s="7"/>
      <c r="AG682" s="35"/>
      <c r="AH682" s="7"/>
      <c r="AI682" s="5"/>
      <c r="AJ682" s="9"/>
      <c r="AK682" s="9"/>
      <c r="AL682" s="9"/>
      <c r="AM682" s="5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7"/>
      <c r="BP682" s="9"/>
      <c r="BQ682" s="5"/>
      <c r="BR682" s="7"/>
      <c r="BS682" s="44"/>
      <c r="BT682" s="9"/>
      <c r="BU682" s="9"/>
      <c r="BV682" s="9"/>
      <c r="BW682" s="9"/>
      <c r="BX682" s="7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</row>
    <row r="683" spans="2:148" ht="18.75">
      <c r="B683" s="13"/>
      <c r="C683" s="31"/>
      <c r="D683" s="32"/>
      <c r="E683" s="124" t="s">
        <v>5804</v>
      </c>
      <c r="F683" s="13"/>
      <c r="G683" s="125" t="s">
        <v>5768</v>
      </c>
      <c r="H683" s="125" t="s">
        <v>5805</v>
      </c>
      <c r="I683" s="125" t="s">
        <v>5388</v>
      </c>
      <c r="J683" s="126">
        <v>5188721</v>
      </c>
      <c r="K683" s="13"/>
      <c r="M683" s="126" t="s">
        <v>3707</v>
      </c>
      <c r="N683" s="31">
        <v>288</v>
      </c>
      <c r="O683" s="129">
        <v>14.8741</v>
      </c>
      <c r="P683" s="127">
        <v>42104</v>
      </c>
      <c r="Q683" s="13"/>
      <c r="R683" s="126" t="s">
        <v>5238</v>
      </c>
      <c r="S683" s="126" t="s">
        <v>5251</v>
      </c>
      <c r="T683" s="126" t="s">
        <v>119</v>
      </c>
      <c r="U683" s="126" t="s">
        <v>907</v>
      </c>
      <c r="V683" s="126"/>
      <c r="W683" s="92" t="s">
        <v>5449</v>
      </c>
      <c r="Y683" s="42"/>
      <c r="Z683" s="43"/>
      <c r="AA683" s="42"/>
      <c r="AB683" s="7"/>
      <c r="AC683" s="5"/>
      <c r="AD683" s="7"/>
      <c r="AE683" s="7"/>
      <c r="AF683" s="7"/>
      <c r="AG683" s="35"/>
      <c r="AH683" s="7"/>
      <c r="AI683" s="5"/>
      <c r="AJ683" s="9"/>
      <c r="AK683" s="9"/>
      <c r="AL683" s="9"/>
      <c r="AM683" s="5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7"/>
      <c r="BP683" s="9"/>
      <c r="BQ683" s="5"/>
      <c r="BR683" s="7"/>
      <c r="BS683" s="44"/>
      <c r="BT683" s="9"/>
      <c r="BU683" s="9"/>
      <c r="BV683" s="9"/>
      <c r="BW683" s="9"/>
      <c r="BX683" s="7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</row>
    <row r="684" spans="2:148" ht="18.75">
      <c r="B684" s="13"/>
      <c r="C684" s="31"/>
      <c r="D684" s="32"/>
      <c r="E684" s="58">
        <v>272342</v>
      </c>
      <c r="G684" s="54" t="s">
        <v>650</v>
      </c>
      <c r="H684" s="54" t="s">
        <v>236</v>
      </c>
      <c r="I684" s="54" t="s">
        <v>4025</v>
      </c>
      <c r="J684" s="91"/>
      <c r="K684" s="91"/>
      <c r="L684" s="54" t="s">
        <v>1178</v>
      </c>
      <c r="M684" s="31">
        <v>78704</v>
      </c>
      <c r="N684" s="40">
        <v>11</v>
      </c>
      <c r="O684" s="98">
        <v>1.31</v>
      </c>
      <c r="P684" s="57">
        <v>38553</v>
      </c>
      <c r="Q684" s="57">
        <v>38676</v>
      </c>
      <c r="R684" s="31" t="s">
        <v>1028</v>
      </c>
      <c r="S684" s="31" t="s">
        <v>4247</v>
      </c>
      <c r="T684" s="31" t="s">
        <v>1384</v>
      </c>
      <c r="U684" s="31" t="s">
        <v>3302</v>
      </c>
      <c r="W684" s="31" t="s">
        <v>730</v>
      </c>
      <c r="Y684" s="42"/>
      <c r="Z684" s="43"/>
      <c r="AA684" s="42"/>
      <c r="AB684" s="7"/>
      <c r="AC684" s="5"/>
      <c r="AD684" s="7"/>
      <c r="AE684" s="7"/>
      <c r="AF684" s="7"/>
      <c r="AG684" s="35"/>
      <c r="AH684" s="7"/>
      <c r="AI684" s="5"/>
      <c r="AJ684" s="9"/>
      <c r="AK684" s="9"/>
      <c r="AL684" s="9"/>
      <c r="AM684" s="5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7"/>
      <c r="BP684" s="9"/>
      <c r="BQ684" s="5"/>
      <c r="BR684" s="7"/>
      <c r="BS684" s="44"/>
      <c r="BT684" s="9"/>
      <c r="BU684" s="9"/>
      <c r="BV684" s="9"/>
      <c r="BW684" s="9"/>
      <c r="BX684" s="7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</row>
    <row r="685" spans="2:148" ht="18.75">
      <c r="B685" s="13"/>
      <c r="C685" s="31"/>
      <c r="D685" s="32"/>
      <c r="E685" s="124">
        <v>11643796</v>
      </c>
      <c r="F685" s="13"/>
      <c r="G685" s="202" t="s">
        <v>5977</v>
      </c>
      <c r="H685" s="202" t="s">
        <v>5975</v>
      </c>
      <c r="I685" s="202" t="s">
        <v>5976</v>
      </c>
      <c r="J685" s="202">
        <v>5382091</v>
      </c>
      <c r="K685" s="13"/>
      <c r="M685" s="209" t="s">
        <v>202</v>
      </c>
      <c r="N685" s="213">
        <v>174</v>
      </c>
      <c r="O685" s="211">
        <v>7.36</v>
      </c>
      <c r="P685" s="212">
        <v>42713</v>
      </c>
      <c r="Q685" s="202"/>
      <c r="R685" s="31" t="s">
        <v>1871</v>
      </c>
      <c r="S685" s="209" t="s">
        <v>6029</v>
      </c>
      <c r="T685" s="209" t="s">
        <v>5140</v>
      </c>
      <c r="U685" s="126" t="s">
        <v>907</v>
      </c>
      <c r="V685" s="209">
        <v>1</v>
      </c>
      <c r="W685" s="31" t="s">
        <v>6048</v>
      </c>
      <c r="Y685" s="42"/>
      <c r="Z685" s="43"/>
      <c r="AA685" s="42"/>
      <c r="AB685" s="7"/>
      <c r="AC685" s="5"/>
      <c r="AD685" s="7"/>
      <c r="AE685" s="7"/>
      <c r="AF685" s="7"/>
      <c r="AG685" s="35"/>
      <c r="AH685" s="7"/>
      <c r="AI685" s="5"/>
      <c r="AJ685" s="9"/>
      <c r="AK685" s="9"/>
      <c r="AL685" s="9"/>
      <c r="AM685" s="5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7"/>
      <c r="BP685" s="9"/>
      <c r="BQ685" s="5"/>
      <c r="BR685" s="7"/>
      <c r="BS685" s="44"/>
      <c r="BT685" s="9"/>
      <c r="BU685" s="9"/>
      <c r="BV685" s="9"/>
      <c r="BW685" s="9"/>
      <c r="BX685" s="7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</row>
    <row r="686" spans="2:148" ht="18.75">
      <c r="B686" s="13"/>
      <c r="C686" s="31"/>
      <c r="D686" s="32"/>
      <c r="G686" s="13" t="s">
        <v>2954</v>
      </c>
      <c r="H686" s="13" t="s">
        <v>3197</v>
      </c>
      <c r="I686" s="13" t="s">
        <v>3602</v>
      </c>
      <c r="L686" s="13" t="s">
        <v>3868</v>
      </c>
      <c r="M686" s="31">
        <v>78703</v>
      </c>
      <c r="N686" s="40">
        <v>99</v>
      </c>
      <c r="O686" s="51">
        <v>1</v>
      </c>
      <c r="P686" s="30">
        <v>36189</v>
      </c>
      <c r="Q686" s="30">
        <v>36735</v>
      </c>
      <c r="R686" s="30"/>
      <c r="S686" s="31" t="s">
        <v>3761</v>
      </c>
      <c r="T686" s="31" t="s">
        <v>3762</v>
      </c>
      <c r="U686" s="31" t="s">
        <v>3302</v>
      </c>
      <c r="W686" s="31" t="s">
        <v>2821</v>
      </c>
      <c r="Y686" s="42"/>
      <c r="Z686" s="43"/>
      <c r="AA686" s="42"/>
      <c r="AB686" s="7"/>
      <c r="AC686" s="5"/>
      <c r="AD686" s="7"/>
      <c r="AE686" s="7"/>
      <c r="AF686" s="7"/>
      <c r="AG686" s="35"/>
      <c r="AH686" s="7"/>
      <c r="AI686" s="5"/>
      <c r="AJ686" s="9"/>
      <c r="AK686" s="9"/>
      <c r="AL686" s="9"/>
      <c r="AM686" s="5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7"/>
      <c r="BP686" s="9"/>
      <c r="BQ686" s="5"/>
      <c r="BR686" s="7"/>
      <c r="BS686" s="44"/>
      <c r="BT686" s="9"/>
      <c r="BU686" s="9"/>
      <c r="BV686" s="9"/>
      <c r="BW686" s="9"/>
      <c r="BX686" s="7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</row>
    <row r="687" spans="2:148" ht="18.75">
      <c r="B687" s="124"/>
      <c r="C687" s="31"/>
      <c r="D687" s="32"/>
      <c r="E687" s="58">
        <v>254164</v>
      </c>
      <c r="G687" s="54" t="s">
        <v>3337</v>
      </c>
      <c r="H687" s="54" t="s">
        <v>4013</v>
      </c>
      <c r="I687" s="13" t="s">
        <v>3906</v>
      </c>
      <c r="J687" s="31">
        <v>3043419</v>
      </c>
      <c r="L687" s="54" t="s">
        <v>3338</v>
      </c>
      <c r="M687" s="31">
        <v>78745</v>
      </c>
      <c r="N687" s="91">
        <v>120</v>
      </c>
      <c r="O687" s="98">
        <v>6.47</v>
      </c>
      <c r="P687" s="57">
        <v>38505</v>
      </c>
      <c r="Q687" s="57">
        <v>38776</v>
      </c>
      <c r="R687" s="31" t="s">
        <v>4073</v>
      </c>
      <c r="S687" s="31" t="s">
        <v>2748</v>
      </c>
      <c r="T687" s="31" t="s">
        <v>2749</v>
      </c>
      <c r="U687" s="92" t="s">
        <v>906</v>
      </c>
      <c r="V687" s="92"/>
      <c r="W687" s="31" t="s">
        <v>3014</v>
      </c>
      <c r="Y687" s="42"/>
      <c r="Z687" s="43"/>
      <c r="AA687" s="42"/>
      <c r="AB687" s="7"/>
      <c r="AC687" s="5"/>
      <c r="AD687" s="7"/>
      <c r="AE687" s="7"/>
      <c r="AF687" s="7"/>
      <c r="AG687" s="35"/>
      <c r="AH687" s="7"/>
      <c r="AI687" s="5"/>
      <c r="AJ687" s="9"/>
      <c r="AK687" s="9"/>
      <c r="AL687" s="9"/>
      <c r="AM687" s="5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7"/>
      <c r="BP687" s="9"/>
      <c r="BQ687" s="5"/>
      <c r="BR687" s="7"/>
      <c r="BS687" s="44"/>
      <c r="BT687" s="9"/>
      <c r="BU687" s="9"/>
      <c r="BV687" s="9"/>
      <c r="BW687" s="9"/>
      <c r="BX687" s="7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</row>
    <row r="688" spans="2:148" ht="18.75">
      <c r="B688" s="13"/>
      <c r="C688" s="31"/>
      <c r="D688" s="32"/>
      <c r="E688" s="124">
        <v>11487349</v>
      </c>
      <c r="F688" s="13"/>
      <c r="G688" s="125" t="s">
        <v>5639</v>
      </c>
      <c r="H688" s="125" t="s">
        <v>5660</v>
      </c>
      <c r="I688" s="125" t="s">
        <v>5638</v>
      </c>
      <c r="J688" s="126">
        <v>3292774</v>
      </c>
      <c r="K688" s="13"/>
      <c r="M688" s="126" t="s">
        <v>3920</v>
      </c>
      <c r="N688" s="31">
        <v>52</v>
      </c>
      <c r="O688" s="129">
        <v>4.21</v>
      </c>
      <c r="P688" s="127">
        <v>42419</v>
      </c>
      <c r="Q688" s="125"/>
      <c r="R688" s="31" t="s">
        <v>5522</v>
      </c>
      <c r="S688" s="126" t="s">
        <v>5661</v>
      </c>
      <c r="T688" s="126" t="s">
        <v>5652</v>
      </c>
      <c r="U688" s="126" t="s">
        <v>907</v>
      </c>
      <c r="V688" s="126"/>
      <c r="W688" s="31" t="s">
        <v>5675</v>
      </c>
      <c r="Y688" s="42"/>
      <c r="Z688" s="43"/>
      <c r="AA688" s="42"/>
      <c r="AB688" s="7"/>
      <c r="AC688" s="5"/>
      <c r="AD688" s="7"/>
      <c r="AE688" s="7"/>
      <c r="AF688" s="7"/>
      <c r="AG688" s="35"/>
      <c r="AH688" s="7"/>
      <c r="AI688" s="5"/>
      <c r="AJ688" s="9"/>
      <c r="AK688" s="9"/>
      <c r="AL688" s="9"/>
      <c r="AM688" s="5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7"/>
      <c r="BP688" s="9"/>
      <c r="BQ688" s="5"/>
      <c r="BR688" s="7"/>
      <c r="BS688" s="44"/>
      <c r="BT688" s="9"/>
      <c r="BU688" s="9"/>
      <c r="BV688" s="9"/>
      <c r="BW688" s="9"/>
      <c r="BX688" s="7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</row>
    <row r="689" spans="2:148" ht="18.75">
      <c r="B689" s="13"/>
      <c r="C689" s="31"/>
      <c r="D689" s="32"/>
      <c r="E689" s="32">
        <v>11403</v>
      </c>
      <c r="G689" s="13" t="s">
        <v>683</v>
      </c>
      <c r="H689" s="13" t="s">
        <v>1781</v>
      </c>
      <c r="I689" s="13" t="s">
        <v>1782</v>
      </c>
      <c r="L689" s="13" t="s">
        <v>3869</v>
      </c>
      <c r="M689" s="31">
        <v>78727</v>
      </c>
      <c r="N689" s="40">
        <v>32</v>
      </c>
      <c r="O689" s="51">
        <v>2.84</v>
      </c>
      <c r="P689" s="30">
        <v>36425</v>
      </c>
      <c r="Q689" s="30">
        <v>36699</v>
      </c>
      <c r="R689" s="30"/>
      <c r="S689" s="31" t="s">
        <v>684</v>
      </c>
      <c r="T689" s="31" t="s">
        <v>685</v>
      </c>
      <c r="U689" s="31" t="s">
        <v>3302</v>
      </c>
      <c r="W689" s="31" t="s">
        <v>1365</v>
      </c>
      <c r="Y689" s="42"/>
      <c r="Z689" s="43"/>
      <c r="AA689" s="42"/>
      <c r="AB689" s="7"/>
      <c r="AC689" s="5"/>
      <c r="AD689" s="7"/>
      <c r="AE689" s="7"/>
      <c r="AF689" s="7"/>
      <c r="AG689" s="35"/>
      <c r="AH689" s="7"/>
      <c r="AI689" s="5"/>
      <c r="AJ689" s="9"/>
      <c r="AK689" s="9"/>
      <c r="AL689" s="9"/>
      <c r="AM689" s="5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7"/>
      <c r="BP689" s="9"/>
      <c r="BQ689" s="5"/>
      <c r="BR689" s="7"/>
      <c r="BS689" s="44"/>
      <c r="BT689" s="9"/>
      <c r="BU689" s="9"/>
      <c r="BV689" s="9"/>
      <c r="BW689" s="9"/>
      <c r="BX689" s="7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</row>
    <row r="690" spans="2:148" ht="18.75">
      <c r="B690" s="13"/>
      <c r="C690" s="31"/>
      <c r="D690" s="32"/>
      <c r="E690" s="58">
        <v>232644</v>
      </c>
      <c r="G690" s="55" t="s">
        <v>367</v>
      </c>
      <c r="H690" s="55" t="s">
        <v>368</v>
      </c>
      <c r="I690" s="55" t="s">
        <v>369</v>
      </c>
      <c r="J690" s="92"/>
      <c r="K690" s="92"/>
      <c r="L690" s="13" t="s">
        <v>370</v>
      </c>
      <c r="M690" s="71">
        <v>78751</v>
      </c>
      <c r="N690" s="31">
        <v>8</v>
      </c>
      <c r="O690" s="51">
        <v>0.29</v>
      </c>
      <c r="P690" s="103">
        <v>38065</v>
      </c>
      <c r="Q690" s="103">
        <v>38275</v>
      </c>
      <c r="R690" s="104" t="s">
        <v>4325</v>
      </c>
      <c r="S690" s="105" t="s">
        <v>371</v>
      </c>
      <c r="T690" s="104" t="s">
        <v>372</v>
      </c>
      <c r="U690" s="31" t="s">
        <v>3302</v>
      </c>
      <c r="W690" s="31" t="s">
        <v>589</v>
      </c>
      <c r="Y690" s="42"/>
      <c r="Z690" s="43"/>
      <c r="AA690" s="42"/>
      <c r="AB690" s="7"/>
      <c r="AC690" s="5"/>
      <c r="AD690" s="7"/>
      <c r="AE690" s="7"/>
      <c r="AF690" s="7"/>
      <c r="AG690" s="35"/>
      <c r="AH690" s="7"/>
      <c r="AI690" s="5"/>
      <c r="AJ690" s="9"/>
      <c r="AK690" s="9"/>
      <c r="AL690" s="9"/>
      <c r="AM690" s="5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7"/>
      <c r="BP690" s="9"/>
      <c r="BQ690" s="5"/>
      <c r="BR690" s="7"/>
      <c r="BS690" s="44"/>
      <c r="BT690" s="9"/>
      <c r="BU690" s="9"/>
      <c r="BV690" s="9"/>
      <c r="BW690" s="9"/>
      <c r="BX690" s="7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</row>
    <row r="691" spans="2:148" ht="18.75">
      <c r="B691" s="13"/>
      <c r="C691" s="31"/>
      <c r="D691" s="32"/>
      <c r="E691" s="124" t="s">
        <v>5358</v>
      </c>
      <c r="F691" s="13"/>
      <c r="G691" s="125" t="s">
        <v>5317</v>
      </c>
      <c r="H691" s="125" t="s">
        <v>5357</v>
      </c>
      <c r="I691" s="125" t="s">
        <v>4661</v>
      </c>
      <c r="J691" s="126">
        <v>5062238</v>
      </c>
      <c r="K691" s="13"/>
      <c r="M691" s="126" t="s">
        <v>3633</v>
      </c>
      <c r="N691" s="4">
        <v>45</v>
      </c>
      <c r="O691" s="129">
        <v>0.358</v>
      </c>
      <c r="P691" s="127">
        <v>41309</v>
      </c>
      <c r="Q691" s="13"/>
      <c r="R691" s="31" t="s">
        <v>1871</v>
      </c>
      <c r="S691" s="126" t="s">
        <v>4689</v>
      </c>
      <c r="T691" s="126" t="s">
        <v>2254</v>
      </c>
      <c r="U691" s="31" t="s">
        <v>2753</v>
      </c>
      <c r="W691" s="31" t="s">
        <v>4698</v>
      </c>
      <c r="Y691" s="42"/>
      <c r="Z691" s="43"/>
      <c r="AA691" s="42"/>
      <c r="AB691" s="7"/>
      <c r="AC691" s="5"/>
      <c r="AD691" s="7"/>
      <c r="AE691" s="7"/>
      <c r="AF691" s="7"/>
      <c r="AG691" s="35"/>
      <c r="AH691" s="7"/>
      <c r="AI691" s="5"/>
      <c r="AJ691" s="9"/>
      <c r="AK691" s="9"/>
      <c r="AL691" s="9"/>
      <c r="AM691" s="5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7"/>
      <c r="BP691" s="9"/>
      <c r="BQ691" s="5"/>
      <c r="BR691" s="7"/>
      <c r="BS691" s="44"/>
      <c r="BT691" s="9"/>
      <c r="BU691" s="9"/>
      <c r="BV691" s="9"/>
      <c r="BW691" s="9"/>
      <c r="BX691" s="7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</row>
    <row r="692" spans="2:148" ht="18.75">
      <c r="B692" s="13"/>
      <c r="C692" s="31"/>
      <c r="D692" s="32"/>
      <c r="E692" s="58">
        <v>296356</v>
      </c>
      <c r="G692" s="54" t="s">
        <v>1888</v>
      </c>
      <c r="H692" s="55" t="s">
        <v>2796</v>
      </c>
      <c r="I692" s="54" t="s">
        <v>768</v>
      </c>
      <c r="J692" s="91">
        <v>271340</v>
      </c>
      <c r="K692" s="91"/>
      <c r="L692" s="54" t="s">
        <v>1889</v>
      </c>
      <c r="M692" s="91">
        <v>78756</v>
      </c>
      <c r="N692" s="91">
        <v>8</v>
      </c>
      <c r="O692" s="98">
        <v>0.4</v>
      </c>
      <c r="P692" s="57">
        <v>38854</v>
      </c>
      <c r="Q692" s="57">
        <v>38987</v>
      </c>
      <c r="R692" s="31" t="s">
        <v>4073</v>
      </c>
      <c r="S692" s="92" t="s">
        <v>3123</v>
      </c>
      <c r="T692" s="92" t="s">
        <v>2795</v>
      </c>
      <c r="U692" s="31" t="s">
        <v>3302</v>
      </c>
      <c r="W692" s="31" t="s">
        <v>1814</v>
      </c>
      <c r="Y692" s="42"/>
      <c r="Z692" s="43"/>
      <c r="AA692" s="42"/>
      <c r="AB692" s="7"/>
      <c r="AC692" s="5"/>
      <c r="AD692" s="7"/>
      <c r="AE692" s="7"/>
      <c r="AF692" s="7"/>
      <c r="AG692" s="35"/>
      <c r="AH692" s="7"/>
      <c r="AI692" s="5"/>
      <c r="AJ692" s="9"/>
      <c r="AK692" s="9"/>
      <c r="AL692" s="9"/>
      <c r="AM692" s="5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7"/>
      <c r="BP692" s="9"/>
      <c r="BQ692" s="5"/>
      <c r="BR692" s="7"/>
      <c r="BS692" s="44"/>
      <c r="BT692" s="9"/>
      <c r="BU692" s="9"/>
      <c r="BV692" s="9"/>
      <c r="BW692" s="9"/>
      <c r="BX692" s="7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</row>
    <row r="693" spans="2:148" ht="18.75">
      <c r="B693" s="13"/>
      <c r="C693" s="31"/>
      <c r="D693" s="32"/>
      <c r="E693" s="124">
        <v>10944407</v>
      </c>
      <c r="F693" s="13"/>
      <c r="G693" s="13" t="s">
        <v>4717</v>
      </c>
      <c r="H693" s="125" t="s">
        <v>5940</v>
      </c>
      <c r="I693" s="13" t="s">
        <v>4718</v>
      </c>
      <c r="J693" s="126">
        <v>5066941</v>
      </c>
      <c r="K693" s="13"/>
      <c r="M693" s="126">
        <v>78701</v>
      </c>
      <c r="N693" s="4">
        <v>429</v>
      </c>
      <c r="O693" s="51">
        <v>1.775</v>
      </c>
      <c r="P693" s="127">
        <v>41400</v>
      </c>
      <c r="Q693" s="193" t="s">
        <v>4980</v>
      </c>
      <c r="R693" s="31" t="s">
        <v>4073</v>
      </c>
      <c r="S693" s="31" t="s">
        <v>4740</v>
      </c>
      <c r="T693" s="31" t="s">
        <v>2224</v>
      </c>
      <c r="U693" s="31" t="s">
        <v>3302</v>
      </c>
      <c r="W693" s="92" t="s">
        <v>4782</v>
      </c>
      <c r="Y693" s="42"/>
      <c r="Z693" s="43"/>
      <c r="AA693" s="42"/>
      <c r="AB693" s="7"/>
      <c r="AC693" s="5"/>
      <c r="AD693" s="7"/>
      <c r="AE693" s="7"/>
      <c r="AF693" s="7"/>
      <c r="AG693" s="35"/>
      <c r="AH693" s="7"/>
      <c r="AI693" s="5"/>
      <c r="AJ693" s="9"/>
      <c r="AK693" s="9"/>
      <c r="AL693" s="9"/>
      <c r="AM693" s="5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7"/>
      <c r="BP693" s="9"/>
      <c r="BQ693" s="5"/>
      <c r="BR693" s="7"/>
      <c r="BS693" s="44"/>
      <c r="BT693" s="9"/>
      <c r="BU693" s="9"/>
      <c r="BV693" s="9"/>
      <c r="BW693" s="9"/>
      <c r="BX693" s="7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</row>
    <row r="694" spans="2:148" ht="18.75">
      <c r="B694" s="13"/>
      <c r="C694" s="31"/>
      <c r="D694" s="32"/>
      <c r="E694" s="124">
        <v>10651626</v>
      </c>
      <c r="F694" s="13"/>
      <c r="G694" s="125" t="s">
        <v>2111</v>
      </c>
      <c r="H694" s="125" t="s">
        <v>2140</v>
      </c>
      <c r="I694" s="125" t="s">
        <v>2110</v>
      </c>
      <c r="J694" s="126">
        <v>3532746</v>
      </c>
      <c r="K694" s="13"/>
      <c r="M694" s="126" t="s">
        <v>3923</v>
      </c>
      <c r="N694" s="31">
        <v>325</v>
      </c>
      <c r="O694" s="51">
        <v>18.223</v>
      </c>
      <c r="P694" s="127">
        <v>40802</v>
      </c>
      <c r="Q694" s="127">
        <v>40977</v>
      </c>
      <c r="R694" s="31" t="s">
        <v>259</v>
      </c>
      <c r="S694" s="126" t="s">
        <v>520</v>
      </c>
      <c r="T694" s="126" t="s">
        <v>2227</v>
      </c>
      <c r="U694" s="31" t="s">
        <v>3302</v>
      </c>
      <c r="W694" s="31" t="s">
        <v>3104</v>
      </c>
      <c r="Y694" s="42"/>
      <c r="Z694" s="43"/>
      <c r="AA694" s="42"/>
      <c r="AB694" s="7"/>
      <c r="AC694" s="5"/>
      <c r="AD694" s="7"/>
      <c r="AE694" s="7"/>
      <c r="AF694" s="7"/>
      <c r="AG694" s="35"/>
      <c r="AH694" s="7"/>
      <c r="AI694" s="5"/>
      <c r="AJ694" s="9"/>
      <c r="AK694" s="9"/>
      <c r="AL694" s="9"/>
      <c r="AM694" s="5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7"/>
      <c r="BP694" s="9"/>
      <c r="BQ694" s="5"/>
      <c r="BR694" s="7"/>
      <c r="BS694" s="44"/>
      <c r="BT694" s="9"/>
      <c r="BU694" s="9"/>
      <c r="BV694" s="9"/>
      <c r="BW694" s="9"/>
      <c r="BX694" s="7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</row>
    <row r="695" spans="2:148" ht="18.75">
      <c r="B695" s="13"/>
      <c r="C695" s="31"/>
      <c r="D695" s="32"/>
      <c r="E695" s="58">
        <v>267639</v>
      </c>
      <c r="G695" s="54" t="s">
        <v>3290</v>
      </c>
      <c r="H695" s="54" t="s">
        <v>3765</v>
      </c>
      <c r="I695" s="54" t="s">
        <v>128</v>
      </c>
      <c r="J695" s="91">
        <v>190598</v>
      </c>
      <c r="K695" s="91"/>
      <c r="L695" s="54" t="s">
        <v>3870</v>
      </c>
      <c r="M695" s="31">
        <v>78703</v>
      </c>
      <c r="N695" s="60">
        <v>6</v>
      </c>
      <c r="O695" s="98">
        <v>0.41700000000000004</v>
      </c>
      <c r="P695" s="57">
        <v>38558</v>
      </c>
      <c r="Q695" s="57">
        <v>38702</v>
      </c>
      <c r="R695" s="31" t="s">
        <v>1149</v>
      </c>
      <c r="S695" s="31" t="s">
        <v>1598</v>
      </c>
      <c r="T695" s="31" t="s">
        <v>1599</v>
      </c>
      <c r="U695" s="31" t="s">
        <v>3302</v>
      </c>
      <c r="W695" s="31" t="s">
        <v>730</v>
      </c>
      <c r="Y695" s="42"/>
      <c r="Z695" s="43"/>
      <c r="AA695" s="42"/>
      <c r="AB695" s="7"/>
      <c r="AC695" s="5"/>
      <c r="AD695" s="7"/>
      <c r="AE695" s="7"/>
      <c r="AF695" s="7"/>
      <c r="AG695" s="35"/>
      <c r="AH695" s="7"/>
      <c r="AI695" s="5"/>
      <c r="AJ695" s="9"/>
      <c r="AK695" s="9"/>
      <c r="AL695" s="9"/>
      <c r="AM695" s="5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7"/>
      <c r="BP695" s="9"/>
      <c r="BQ695" s="5"/>
      <c r="BR695" s="7"/>
      <c r="BS695" s="44"/>
      <c r="BT695" s="9"/>
      <c r="BU695" s="9"/>
      <c r="BV695" s="9"/>
      <c r="BW695" s="9"/>
      <c r="BX695" s="7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</row>
    <row r="696" spans="2:148" ht="18.75">
      <c r="B696" s="13"/>
      <c r="C696" s="31"/>
      <c r="D696" s="32"/>
      <c r="E696" s="58">
        <v>310608</v>
      </c>
      <c r="G696" s="54" t="s">
        <v>1690</v>
      </c>
      <c r="H696" s="54" t="s">
        <v>2261</v>
      </c>
      <c r="I696" s="54" t="s">
        <v>1691</v>
      </c>
      <c r="J696" s="91">
        <v>190580</v>
      </c>
      <c r="K696" s="91"/>
      <c r="L696" s="54" t="s">
        <v>1691</v>
      </c>
      <c r="M696" s="91">
        <v>78703</v>
      </c>
      <c r="N696" s="91">
        <v>7</v>
      </c>
      <c r="O696" s="98">
        <v>0.423</v>
      </c>
      <c r="P696" s="57">
        <v>39120</v>
      </c>
      <c r="Q696" s="57">
        <v>39281</v>
      </c>
      <c r="R696" s="92" t="s">
        <v>4325</v>
      </c>
      <c r="S696" s="92" t="s">
        <v>1438</v>
      </c>
      <c r="T696" s="31" t="s">
        <v>2379</v>
      </c>
      <c r="U696" s="31" t="s">
        <v>3302</v>
      </c>
      <c r="W696" s="92" t="s">
        <v>2259</v>
      </c>
      <c r="Y696" s="42"/>
      <c r="Z696" s="43"/>
      <c r="AA696" s="42"/>
      <c r="AB696" s="7"/>
      <c r="AC696" s="5"/>
      <c r="AD696" s="7"/>
      <c r="AE696" s="7"/>
      <c r="AF696" s="7"/>
      <c r="AG696" s="35"/>
      <c r="AH696" s="7"/>
      <c r="AI696" s="5"/>
      <c r="AJ696" s="9"/>
      <c r="AK696" s="9"/>
      <c r="AL696" s="9"/>
      <c r="AM696" s="5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7"/>
      <c r="BP696" s="9"/>
      <c r="BQ696" s="5"/>
      <c r="BR696" s="7"/>
      <c r="BS696" s="44"/>
      <c r="BT696" s="9"/>
      <c r="BU696" s="9"/>
      <c r="BV696" s="9"/>
      <c r="BW696" s="9"/>
      <c r="BX696" s="7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</row>
    <row r="697" spans="2:148" ht="18.75">
      <c r="B697" s="13"/>
      <c r="C697" s="31"/>
      <c r="D697" s="32"/>
      <c r="E697" s="124">
        <v>11213233</v>
      </c>
      <c r="F697" s="13"/>
      <c r="G697" s="125" t="s">
        <v>5098</v>
      </c>
      <c r="H697" s="125" t="s">
        <v>5147</v>
      </c>
      <c r="I697" s="125" t="s">
        <v>5097</v>
      </c>
      <c r="J697" s="126">
        <v>164840</v>
      </c>
      <c r="K697" s="13"/>
      <c r="M697" s="126" t="s">
        <v>3633</v>
      </c>
      <c r="N697" s="31">
        <v>32</v>
      </c>
      <c r="O697" s="129">
        <v>0.29</v>
      </c>
      <c r="P697" s="127">
        <v>41891</v>
      </c>
      <c r="Q697" s="127">
        <v>42237</v>
      </c>
      <c r="R697" s="31" t="s">
        <v>4877</v>
      </c>
      <c r="S697" s="126" t="s">
        <v>5148</v>
      </c>
      <c r="T697" s="126" t="s">
        <v>1970</v>
      </c>
      <c r="U697" s="4" t="s">
        <v>177</v>
      </c>
      <c r="V697" s="4"/>
      <c r="W697" s="31" t="s">
        <v>5175</v>
      </c>
      <c r="Y697" s="42"/>
      <c r="Z697" s="43"/>
      <c r="AA697" s="42"/>
      <c r="AB697" s="7"/>
      <c r="AC697" s="5"/>
      <c r="AD697" s="7"/>
      <c r="AE697" s="7"/>
      <c r="AF697" s="7"/>
      <c r="AG697" s="35"/>
      <c r="AH697" s="7"/>
      <c r="AI697" s="5"/>
      <c r="AJ697" s="9"/>
      <c r="AK697" s="9"/>
      <c r="AL697" s="9"/>
      <c r="AM697" s="5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7"/>
      <c r="BP697" s="9"/>
      <c r="BQ697" s="5"/>
      <c r="BR697" s="7"/>
      <c r="BS697" s="44"/>
      <c r="BT697" s="9"/>
      <c r="BU697" s="9"/>
      <c r="BV697" s="9"/>
      <c r="BW697" s="9"/>
      <c r="BX697" s="7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</row>
    <row r="698" spans="2:148" ht="18.75">
      <c r="B698" s="13"/>
      <c r="C698" s="31"/>
      <c r="D698" s="32"/>
      <c r="E698" s="124">
        <v>10486364</v>
      </c>
      <c r="F698" s="13"/>
      <c r="G698" s="125" t="s">
        <v>2637</v>
      </c>
      <c r="H698" s="125" t="s">
        <v>3068</v>
      </c>
      <c r="I698" s="125" t="s">
        <v>2636</v>
      </c>
      <c r="J698" s="126">
        <v>3125469</v>
      </c>
      <c r="K698" s="125"/>
      <c r="L698" s="125"/>
      <c r="M698" s="126" t="s">
        <v>532</v>
      </c>
      <c r="N698" s="31">
        <v>292</v>
      </c>
      <c r="O698" s="129">
        <v>1.42</v>
      </c>
      <c r="P698" s="127">
        <v>40424</v>
      </c>
      <c r="Q698" s="127" t="s">
        <v>2332</v>
      </c>
      <c r="R698" s="31" t="s">
        <v>3070</v>
      </c>
      <c r="S698" s="126" t="s">
        <v>3071</v>
      </c>
      <c r="T698" s="126" t="s">
        <v>3069</v>
      </c>
      <c r="U698" s="31" t="s">
        <v>3302</v>
      </c>
      <c r="W698" s="31" t="s">
        <v>3842</v>
      </c>
      <c r="Y698" s="42"/>
      <c r="Z698" s="43"/>
      <c r="AA698" s="42"/>
      <c r="AB698" s="7"/>
      <c r="AC698" s="5"/>
      <c r="AD698" s="7"/>
      <c r="AE698" s="7"/>
      <c r="AF698" s="7"/>
      <c r="AG698" s="35"/>
      <c r="AH698" s="7"/>
      <c r="AI698" s="5"/>
      <c r="AJ698" s="9"/>
      <c r="AK698" s="9"/>
      <c r="AL698" s="9"/>
      <c r="AM698" s="5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7"/>
      <c r="BP698" s="9"/>
      <c r="BQ698" s="5"/>
      <c r="BR698" s="7"/>
      <c r="BS698" s="44"/>
      <c r="BT698" s="9"/>
      <c r="BU698" s="9"/>
      <c r="BV698" s="9"/>
      <c r="BW698" s="9"/>
      <c r="BX698" s="7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</row>
    <row r="699" spans="2:148" ht="18.75">
      <c r="B699" s="13"/>
      <c r="C699" s="31"/>
      <c r="D699" s="32"/>
      <c r="G699" s="13" t="s">
        <v>1526</v>
      </c>
      <c r="H699" s="13" t="s">
        <v>4291</v>
      </c>
      <c r="I699" s="13" t="s">
        <v>4292</v>
      </c>
      <c r="L699" s="13" t="s">
        <v>3872</v>
      </c>
      <c r="M699" s="31">
        <v>78701</v>
      </c>
      <c r="N699" s="40">
        <v>37</v>
      </c>
      <c r="O699" s="51">
        <v>0.2</v>
      </c>
      <c r="P699" s="30" t="s">
        <v>411</v>
      </c>
      <c r="Q699" s="30" t="s">
        <v>411</v>
      </c>
      <c r="R699" s="30"/>
      <c r="S699" s="31" t="s">
        <v>3768</v>
      </c>
      <c r="T699" s="31" t="s">
        <v>1208</v>
      </c>
      <c r="U699" s="31" t="s">
        <v>3302</v>
      </c>
      <c r="W699" s="31" t="s">
        <v>3527</v>
      </c>
      <c r="Y699" s="42"/>
      <c r="Z699" s="43"/>
      <c r="AA699" s="42"/>
      <c r="AB699" s="7"/>
      <c r="AC699" s="5"/>
      <c r="AD699" s="7"/>
      <c r="AE699" s="7"/>
      <c r="AF699" s="7"/>
      <c r="AG699" s="35"/>
      <c r="AH699" s="7"/>
      <c r="AI699" s="5"/>
      <c r="AJ699" s="9"/>
      <c r="AK699" s="9"/>
      <c r="AL699" s="9"/>
      <c r="AM699" s="5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7"/>
      <c r="BP699" s="9"/>
      <c r="BQ699" s="5"/>
      <c r="BR699" s="7"/>
      <c r="BS699" s="44"/>
      <c r="BT699" s="9"/>
      <c r="BU699" s="9"/>
      <c r="BV699" s="9"/>
      <c r="BW699" s="9"/>
      <c r="BX699" s="7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</row>
    <row r="700" spans="2:148" ht="18.75">
      <c r="B700" s="13"/>
      <c r="C700" s="31"/>
      <c r="D700" s="32"/>
      <c r="E700" s="56">
        <v>313897</v>
      </c>
      <c r="G700" s="54" t="s">
        <v>691</v>
      </c>
      <c r="H700" s="54" t="s">
        <v>1642</v>
      </c>
      <c r="I700" s="55" t="s">
        <v>1100</v>
      </c>
      <c r="J700" s="92"/>
      <c r="K700" s="92"/>
      <c r="L700" s="55" t="s">
        <v>1100</v>
      </c>
      <c r="M700" s="91">
        <v>78745</v>
      </c>
      <c r="N700" s="31">
        <v>41</v>
      </c>
      <c r="O700" s="98">
        <v>4.93</v>
      </c>
      <c r="P700" s="57">
        <v>39141</v>
      </c>
      <c r="Q700" s="13"/>
      <c r="R700" s="92" t="s">
        <v>1600</v>
      </c>
      <c r="S700" s="92" t="s">
        <v>4374</v>
      </c>
      <c r="T700" s="31" t="s">
        <v>4375</v>
      </c>
      <c r="U700" s="92" t="s">
        <v>554</v>
      </c>
      <c r="V700" s="92"/>
      <c r="W700" s="92" t="s">
        <v>2259</v>
      </c>
      <c r="Y700" s="42"/>
      <c r="Z700" s="43"/>
      <c r="AA700" s="42"/>
      <c r="AB700" s="7"/>
      <c r="AC700" s="5"/>
      <c r="AD700" s="7"/>
      <c r="AE700" s="7"/>
      <c r="AF700" s="7"/>
      <c r="AG700" s="35"/>
      <c r="AH700" s="7"/>
      <c r="AI700" s="5"/>
      <c r="AJ700" s="9"/>
      <c r="AK700" s="9"/>
      <c r="AL700" s="9"/>
      <c r="AM700" s="5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7"/>
      <c r="BP700" s="9"/>
      <c r="BQ700" s="5"/>
      <c r="BR700" s="7"/>
      <c r="BS700" s="44"/>
      <c r="BT700" s="9"/>
      <c r="BU700" s="9"/>
      <c r="BV700" s="9"/>
      <c r="BW700" s="9"/>
      <c r="BX700" s="7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</row>
    <row r="701" spans="2:148" ht="18.75">
      <c r="B701" s="13"/>
      <c r="C701" s="31"/>
      <c r="D701" s="32"/>
      <c r="E701" s="32">
        <v>10067991</v>
      </c>
      <c r="G701" s="13" t="s">
        <v>3644</v>
      </c>
      <c r="H701" s="13" t="s">
        <v>2508</v>
      </c>
      <c r="I701" s="13" t="s">
        <v>2351</v>
      </c>
      <c r="L701" s="34"/>
      <c r="M701" s="31" t="s">
        <v>2352</v>
      </c>
      <c r="N701" s="31">
        <v>6</v>
      </c>
      <c r="O701" s="98">
        <v>6.18</v>
      </c>
      <c r="P701" s="57">
        <v>39325</v>
      </c>
      <c r="Q701" s="13"/>
      <c r="R701" s="31" t="s">
        <v>1286</v>
      </c>
      <c r="S701" s="92" t="s">
        <v>2507</v>
      </c>
      <c r="T701" s="31" t="s">
        <v>1546</v>
      </c>
      <c r="U701" s="31" t="s">
        <v>554</v>
      </c>
      <c r="W701" s="92" t="s">
        <v>4069</v>
      </c>
      <c r="Y701" s="42"/>
      <c r="Z701" s="43"/>
      <c r="AA701" s="42"/>
      <c r="AB701" s="7"/>
      <c r="AC701" s="5"/>
      <c r="AD701" s="7"/>
      <c r="AE701" s="7"/>
      <c r="AF701" s="7"/>
      <c r="AG701" s="35"/>
      <c r="AH701" s="7"/>
      <c r="AI701" s="5"/>
      <c r="AJ701" s="9"/>
      <c r="AK701" s="9"/>
      <c r="AL701" s="9"/>
      <c r="AM701" s="5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7"/>
      <c r="BP701" s="9"/>
      <c r="BQ701" s="5"/>
      <c r="BR701" s="7"/>
      <c r="BS701" s="44"/>
      <c r="BT701" s="9"/>
      <c r="BU701" s="9"/>
      <c r="BV701" s="9"/>
      <c r="BW701" s="9"/>
      <c r="BX701" s="7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</row>
    <row r="702" spans="2:148" ht="18.75">
      <c r="B702" s="13"/>
      <c r="C702" s="31"/>
      <c r="D702" s="32"/>
      <c r="E702" s="124">
        <v>11031985</v>
      </c>
      <c r="F702" s="13"/>
      <c r="G702" s="125" t="s">
        <v>4813</v>
      </c>
      <c r="H702" s="125" t="s">
        <v>4812</v>
      </c>
      <c r="I702" s="125" t="s">
        <v>5674</v>
      </c>
      <c r="J702" s="126">
        <v>684376</v>
      </c>
      <c r="K702" s="125"/>
      <c r="M702" s="126" t="s">
        <v>539</v>
      </c>
      <c r="N702" s="31">
        <v>173</v>
      </c>
      <c r="O702" s="129">
        <v>5.59</v>
      </c>
      <c r="P702" s="127">
        <v>41562</v>
      </c>
      <c r="Q702" s="127">
        <v>41771</v>
      </c>
      <c r="R702" s="126" t="s">
        <v>1871</v>
      </c>
      <c r="S702" s="126" t="s">
        <v>4860</v>
      </c>
      <c r="T702" s="126" t="s">
        <v>4859</v>
      </c>
      <c r="U702" s="156" t="s">
        <v>3302</v>
      </c>
      <c r="V702" s="156"/>
      <c r="W702" s="31" t="s">
        <v>4907</v>
      </c>
      <c r="Y702" s="42"/>
      <c r="Z702" s="43"/>
      <c r="AA702" s="42"/>
      <c r="AB702" s="7"/>
      <c r="AC702" s="5"/>
      <c r="AD702" s="7"/>
      <c r="AE702" s="7"/>
      <c r="AF702" s="7"/>
      <c r="AG702" s="35"/>
      <c r="AH702" s="7"/>
      <c r="AI702" s="5"/>
      <c r="AJ702" s="9"/>
      <c r="AK702" s="9"/>
      <c r="AL702" s="9"/>
      <c r="AM702" s="5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7"/>
      <c r="BP702" s="9"/>
      <c r="BQ702" s="5"/>
      <c r="BR702" s="7"/>
      <c r="BS702" s="44"/>
      <c r="BT702" s="9"/>
      <c r="BU702" s="9"/>
      <c r="BV702" s="9"/>
      <c r="BW702" s="9"/>
      <c r="BX702" s="7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</row>
    <row r="703" spans="2:148" ht="18.75">
      <c r="B703" s="13"/>
      <c r="C703" s="31"/>
      <c r="D703" s="32"/>
      <c r="E703" s="152">
        <v>10558131</v>
      </c>
      <c r="F703" s="153"/>
      <c r="G703" s="154" t="s">
        <v>3117</v>
      </c>
      <c r="H703" s="154" t="s">
        <v>3118</v>
      </c>
      <c r="I703" s="154" t="s">
        <v>3116</v>
      </c>
      <c r="J703" s="155">
        <v>334430</v>
      </c>
      <c r="K703" s="153"/>
      <c r="L703" s="153"/>
      <c r="M703" s="155" t="s">
        <v>539</v>
      </c>
      <c r="N703" s="156">
        <v>336</v>
      </c>
      <c r="O703" s="159">
        <v>6.26</v>
      </c>
      <c r="P703" s="157">
        <v>40613</v>
      </c>
      <c r="Q703" s="157">
        <v>40827</v>
      </c>
      <c r="R703" s="156" t="s">
        <v>2294</v>
      </c>
      <c r="S703" s="155" t="s">
        <v>2553</v>
      </c>
      <c r="T703" s="155" t="s">
        <v>2554</v>
      </c>
      <c r="U703" s="156" t="s">
        <v>3302</v>
      </c>
      <c r="V703" s="156"/>
      <c r="W703" s="156" t="s">
        <v>2556</v>
      </c>
      <c r="Y703" s="42"/>
      <c r="Z703" s="43"/>
      <c r="AA703" s="42"/>
      <c r="AB703" s="7"/>
      <c r="AC703" s="5"/>
      <c r="AD703" s="7"/>
      <c r="AE703" s="7"/>
      <c r="AF703" s="7"/>
      <c r="AG703" s="35"/>
      <c r="AH703" s="7"/>
      <c r="AI703" s="5"/>
      <c r="AJ703" s="9"/>
      <c r="AK703" s="9"/>
      <c r="AL703" s="9"/>
      <c r="AM703" s="5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7"/>
      <c r="BP703" s="9"/>
      <c r="BQ703" s="5"/>
      <c r="BR703" s="7"/>
      <c r="BS703" s="44"/>
      <c r="BT703" s="9"/>
      <c r="BU703" s="9"/>
      <c r="BV703" s="9"/>
      <c r="BW703" s="9"/>
      <c r="BX703" s="7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</row>
    <row r="704" spans="2:148" ht="18.75">
      <c r="B704" s="13"/>
      <c r="C704" s="31"/>
      <c r="D704" s="32"/>
      <c r="E704" s="58">
        <v>250486</v>
      </c>
      <c r="G704" s="54" t="s">
        <v>300</v>
      </c>
      <c r="H704" s="54" t="s">
        <v>301</v>
      </c>
      <c r="I704" s="54" t="s">
        <v>302</v>
      </c>
      <c r="J704" s="91">
        <v>185733</v>
      </c>
      <c r="K704" s="91"/>
      <c r="L704" s="13" t="s">
        <v>303</v>
      </c>
      <c r="M704" s="71">
        <v>78750</v>
      </c>
      <c r="N704" s="31">
        <v>8</v>
      </c>
      <c r="O704" s="51">
        <v>1.1</v>
      </c>
      <c r="P704" s="57">
        <v>38429</v>
      </c>
      <c r="Q704" s="57">
        <v>38625</v>
      </c>
      <c r="R704" s="31" t="s">
        <v>4325</v>
      </c>
      <c r="S704" s="31" t="s">
        <v>304</v>
      </c>
      <c r="T704" s="84" t="s">
        <v>305</v>
      </c>
      <c r="U704" s="31" t="s">
        <v>906</v>
      </c>
      <c r="W704" s="31" t="s">
        <v>2447</v>
      </c>
      <c r="Y704" s="42"/>
      <c r="Z704" s="43"/>
      <c r="AA704" s="42"/>
      <c r="AB704" s="7"/>
      <c r="AC704" s="5"/>
      <c r="AD704" s="7"/>
      <c r="AE704" s="7"/>
      <c r="AF704" s="7"/>
      <c r="AG704" s="35"/>
      <c r="AH704" s="7"/>
      <c r="AI704" s="5"/>
      <c r="AJ704" s="9"/>
      <c r="AK704" s="9"/>
      <c r="AL704" s="9"/>
      <c r="AM704" s="5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7"/>
      <c r="BP704" s="9"/>
      <c r="BQ704" s="5"/>
      <c r="BR704" s="7"/>
      <c r="BS704" s="44"/>
      <c r="BT704" s="9"/>
      <c r="BU704" s="9"/>
      <c r="BV704" s="9"/>
      <c r="BW704" s="9"/>
      <c r="BX704" s="7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</row>
    <row r="705" spans="2:148" ht="18.75">
      <c r="B705" s="13"/>
      <c r="C705" s="31"/>
      <c r="D705" s="32"/>
      <c r="E705" s="32">
        <v>208083</v>
      </c>
      <c r="G705" s="13" t="s">
        <v>1725</v>
      </c>
      <c r="H705" s="13" t="s">
        <v>3742</v>
      </c>
      <c r="I705" s="13" t="s">
        <v>1712</v>
      </c>
      <c r="L705" s="13" t="s">
        <v>3119</v>
      </c>
      <c r="M705" s="31">
        <v>78702</v>
      </c>
      <c r="N705" s="31">
        <v>56</v>
      </c>
      <c r="O705" s="51">
        <v>3.333</v>
      </c>
      <c r="P705" s="30">
        <v>37524</v>
      </c>
      <c r="Q705" s="30">
        <v>37756</v>
      </c>
      <c r="R705" s="31" t="s">
        <v>4325</v>
      </c>
      <c r="S705" s="31" t="s">
        <v>3120</v>
      </c>
      <c r="T705" s="31" t="s">
        <v>3121</v>
      </c>
      <c r="U705" s="31" t="s">
        <v>3302</v>
      </c>
      <c r="W705" s="31" t="s">
        <v>3737</v>
      </c>
      <c r="Y705" s="42"/>
      <c r="Z705" s="43"/>
      <c r="AA705" s="42"/>
      <c r="AB705" s="7"/>
      <c r="AC705" s="5"/>
      <c r="AD705" s="7"/>
      <c r="AE705" s="7"/>
      <c r="AF705" s="7"/>
      <c r="AG705" s="35"/>
      <c r="AH705" s="7"/>
      <c r="AI705" s="5"/>
      <c r="AJ705" s="9"/>
      <c r="AK705" s="9"/>
      <c r="AL705" s="9"/>
      <c r="AM705" s="5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7"/>
      <c r="BP705" s="9"/>
      <c r="BQ705" s="5"/>
      <c r="BR705" s="7"/>
      <c r="BS705" s="44"/>
      <c r="BT705" s="9"/>
      <c r="BU705" s="9"/>
      <c r="BV705" s="9"/>
      <c r="BW705" s="9"/>
      <c r="BX705" s="7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</row>
    <row r="706" spans="2:148" ht="18.75">
      <c r="B706" s="13"/>
      <c r="C706" s="31"/>
      <c r="D706" s="32"/>
      <c r="E706" s="152">
        <v>11267424</v>
      </c>
      <c r="F706" s="153"/>
      <c r="G706" s="154" t="s">
        <v>5201</v>
      </c>
      <c r="H706" s="154" t="s">
        <v>4825</v>
      </c>
      <c r="I706" s="154" t="s">
        <v>5200</v>
      </c>
      <c r="J706" s="155">
        <v>5053181</v>
      </c>
      <c r="K706" s="153"/>
      <c r="L706" s="153"/>
      <c r="M706" s="155" t="s">
        <v>2762</v>
      </c>
      <c r="N706" s="156">
        <v>375</v>
      </c>
      <c r="O706" s="159">
        <v>17.502</v>
      </c>
      <c r="P706" s="157">
        <v>41992</v>
      </c>
      <c r="Q706" s="154"/>
      <c r="R706" s="156" t="s">
        <v>1871</v>
      </c>
      <c r="S706" s="155" t="s">
        <v>4873</v>
      </c>
      <c r="T706" s="155" t="s">
        <v>2223</v>
      </c>
      <c r="U706" s="155" t="s">
        <v>554</v>
      </c>
      <c r="V706" s="155"/>
      <c r="W706" s="156" t="s">
        <v>5261</v>
      </c>
      <c r="Y706" s="42"/>
      <c r="Z706" s="43"/>
      <c r="AA706" s="42"/>
      <c r="AB706" s="7"/>
      <c r="AC706" s="5"/>
      <c r="AD706" s="7"/>
      <c r="AE706" s="7"/>
      <c r="AF706" s="7"/>
      <c r="AG706" s="35"/>
      <c r="AH706" s="7"/>
      <c r="AI706" s="5"/>
      <c r="AJ706" s="9"/>
      <c r="AK706" s="9"/>
      <c r="AL706" s="9"/>
      <c r="AM706" s="5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7"/>
      <c r="BP706" s="9"/>
      <c r="BQ706" s="5"/>
      <c r="BR706" s="7"/>
      <c r="BS706" s="44"/>
      <c r="BT706" s="9"/>
      <c r="BU706" s="9"/>
      <c r="BV706" s="9"/>
      <c r="BW706" s="9"/>
      <c r="BX706" s="7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</row>
    <row r="707" spans="2:148" ht="18.75">
      <c r="B707" s="13"/>
      <c r="C707" s="31"/>
      <c r="D707" s="32"/>
      <c r="E707" s="124">
        <v>11045602</v>
      </c>
      <c r="F707" s="13"/>
      <c r="G707" s="125" t="s">
        <v>4826</v>
      </c>
      <c r="H707" s="125" t="s">
        <v>4825</v>
      </c>
      <c r="I707" s="125" t="s">
        <v>4872</v>
      </c>
      <c r="J707" s="126">
        <v>5053181</v>
      </c>
      <c r="K707" s="125"/>
      <c r="M707" s="126" t="s">
        <v>2762</v>
      </c>
      <c r="N707" s="31">
        <v>375</v>
      </c>
      <c r="O707" s="129">
        <v>17.502</v>
      </c>
      <c r="P707" s="127">
        <v>41584</v>
      </c>
      <c r="Q707" s="119" t="s">
        <v>1206</v>
      </c>
      <c r="R707" s="126" t="s">
        <v>1871</v>
      </c>
      <c r="S707" s="126" t="s">
        <v>4873</v>
      </c>
      <c r="T707" s="126" t="s">
        <v>2223</v>
      </c>
      <c r="U707" s="31" t="s">
        <v>2753</v>
      </c>
      <c r="W707" s="31" t="s">
        <v>4907</v>
      </c>
      <c r="Y707" s="42"/>
      <c r="Z707" s="43"/>
      <c r="AA707" s="42"/>
      <c r="AB707" s="7"/>
      <c r="AC707" s="5"/>
      <c r="AD707" s="7"/>
      <c r="AE707" s="7"/>
      <c r="AF707" s="7"/>
      <c r="AG707" s="35"/>
      <c r="AH707" s="7"/>
      <c r="AI707" s="5"/>
      <c r="AJ707" s="9"/>
      <c r="AK707" s="9"/>
      <c r="AL707" s="9"/>
      <c r="AM707" s="5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7"/>
      <c r="BP707" s="9"/>
      <c r="BQ707" s="5"/>
      <c r="BR707" s="7"/>
      <c r="BS707" s="44"/>
      <c r="BT707" s="9"/>
      <c r="BU707" s="9"/>
      <c r="BV707" s="9"/>
      <c r="BW707" s="9"/>
      <c r="BX707" s="7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</row>
    <row r="708" spans="1:148" ht="18.75">
      <c r="A708" s="124"/>
      <c r="B708" s="13"/>
      <c r="C708" s="125"/>
      <c r="D708" s="32"/>
      <c r="E708" s="124">
        <v>11293876</v>
      </c>
      <c r="F708" s="13"/>
      <c r="G708" s="125" t="s">
        <v>5290</v>
      </c>
      <c r="H708" s="125" t="s">
        <v>6043</v>
      </c>
      <c r="I708" s="125" t="s">
        <v>5200</v>
      </c>
      <c r="J708" s="125">
        <v>5053181</v>
      </c>
      <c r="K708" s="13"/>
      <c r="M708" s="126" t="s">
        <v>2762</v>
      </c>
      <c r="N708" s="31">
        <v>375</v>
      </c>
      <c r="O708" s="129">
        <v>17.502</v>
      </c>
      <c r="P708" s="127">
        <v>42048</v>
      </c>
      <c r="Q708" s="127">
        <v>42187</v>
      </c>
      <c r="R708" s="126" t="s">
        <v>5238</v>
      </c>
      <c r="S708" s="126" t="s">
        <v>5336</v>
      </c>
      <c r="T708" s="126" t="s">
        <v>2223</v>
      </c>
      <c r="U708" s="31" t="s">
        <v>3302</v>
      </c>
      <c r="W708" s="31" t="s">
        <v>5373</v>
      </c>
      <c r="Y708" s="42"/>
      <c r="Z708" s="43"/>
      <c r="AA708" s="42"/>
      <c r="AB708" s="7"/>
      <c r="AC708" s="5"/>
      <c r="AD708" s="7"/>
      <c r="AE708" s="7"/>
      <c r="AF708" s="7"/>
      <c r="AG708" s="35"/>
      <c r="AH708" s="7"/>
      <c r="AI708" s="5"/>
      <c r="AJ708" s="9"/>
      <c r="AK708" s="9"/>
      <c r="AL708" s="9"/>
      <c r="AM708" s="5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7"/>
      <c r="BP708" s="9"/>
      <c r="BQ708" s="5"/>
      <c r="BR708" s="7"/>
      <c r="BS708" s="44"/>
      <c r="BT708" s="9"/>
      <c r="BU708" s="9"/>
      <c r="BV708" s="9"/>
      <c r="BW708" s="9"/>
      <c r="BX708" s="7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</row>
    <row r="709" spans="2:148" ht="18.75">
      <c r="B709" s="13"/>
      <c r="C709" s="31"/>
      <c r="D709" s="32"/>
      <c r="E709" s="124">
        <v>11199882</v>
      </c>
      <c r="F709" s="13"/>
      <c r="G709" s="125" t="s">
        <v>5114</v>
      </c>
      <c r="H709" s="125" t="s">
        <v>5112</v>
      </c>
      <c r="I709" s="125" t="s">
        <v>5113</v>
      </c>
      <c r="J709" s="126">
        <v>3374559</v>
      </c>
      <c r="K709" s="13"/>
      <c r="M709" s="126" t="s">
        <v>3707</v>
      </c>
      <c r="N709" s="31">
        <v>6</v>
      </c>
      <c r="O709" s="129">
        <v>0.446</v>
      </c>
      <c r="P709" s="127">
        <v>41866</v>
      </c>
      <c r="Q709" s="127">
        <v>42264</v>
      </c>
      <c r="R709" s="31" t="s">
        <v>1871</v>
      </c>
      <c r="S709" s="126" t="s">
        <v>5153</v>
      </c>
      <c r="T709" s="126" t="s">
        <v>5139</v>
      </c>
      <c r="U709" s="126" t="s">
        <v>906</v>
      </c>
      <c r="V709" s="126"/>
      <c r="W709" s="31" t="s">
        <v>5175</v>
      </c>
      <c r="Y709" s="42"/>
      <c r="Z709" s="43"/>
      <c r="AA709" s="42"/>
      <c r="AB709" s="7"/>
      <c r="AC709" s="5"/>
      <c r="AD709" s="7"/>
      <c r="AE709" s="7"/>
      <c r="AF709" s="7"/>
      <c r="AG709" s="35"/>
      <c r="AH709" s="7"/>
      <c r="AI709" s="5"/>
      <c r="AJ709" s="9"/>
      <c r="AK709" s="9"/>
      <c r="AL709" s="9"/>
      <c r="AM709" s="5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7"/>
      <c r="BP709" s="9"/>
      <c r="BQ709" s="5"/>
      <c r="BR709" s="7"/>
      <c r="BS709" s="44"/>
      <c r="BT709" s="9"/>
      <c r="BU709" s="9"/>
      <c r="BV709" s="9"/>
      <c r="BW709" s="9"/>
      <c r="BX709" s="7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</row>
    <row r="710" spans="2:148" ht="18.75">
      <c r="B710" s="13"/>
      <c r="C710" s="31"/>
      <c r="D710" s="32"/>
      <c r="E710" s="124">
        <v>11280771</v>
      </c>
      <c r="F710" s="13"/>
      <c r="G710" s="125" t="s">
        <v>5309</v>
      </c>
      <c r="H710" s="125" t="s">
        <v>5350</v>
      </c>
      <c r="I710" s="125" t="s">
        <v>5310</v>
      </c>
      <c r="J710" s="125">
        <v>149167</v>
      </c>
      <c r="K710" s="13"/>
      <c r="M710" s="126" t="s">
        <v>3629</v>
      </c>
      <c r="N710" s="31">
        <v>91</v>
      </c>
      <c r="O710" s="129">
        <v>16.138</v>
      </c>
      <c r="P710" s="127">
        <v>42025</v>
      </c>
      <c r="Q710" s="127">
        <v>42373</v>
      </c>
      <c r="R710" s="126" t="s">
        <v>4877</v>
      </c>
      <c r="S710" s="126" t="s">
        <v>5341</v>
      </c>
      <c r="T710" s="126" t="s">
        <v>5342</v>
      </c>
      <c r="U710" s="126" t="s">
        <v>906</v>
      </c>
      <c r="V710" s="126"/>
      <c r="W710" s="31" t="s">
        <v>5373</v>
      </c>
      <c r="Y710" s="42"/>
      <c r="Z710" s="43"/>
      <c r="AA710" s="42"/>
      <c r="AB710" s="7"/>
      <c r="AC710" s="5"/>
      <c r="AD710" s="7"/>
      <c r="AE710" s="7"/>
      <c r="AF710" s="7"/>
      <c r="AG710" s="35"/>
      <c r="AH710" s="7"/>
      <c r="AI710" s="5"/>
      <c r="AJ710" s="9"/>
      <c r="AK710" s="9"/>
      <c r="AL710" s="9"/>
      <c r="AM710" s="5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7"/>
      <c r="BP710" s="9"/>
      <c r="BQ710" s="5"/>
      <c r="BR710" s="7"/>
      <c r="BS710" s="44"/>
      <c r="BT710" s="9"/>
      <c r="BU710" s="9"/>
      <c r="BV710" s="9"/>
      <c r="BW710" s="9"/>
      <c r="BX710" s="7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</row>
    <row r="711" spans="2:148" ht="18.75">
      <c r="B711" s="13"/>
      <c r="C711" s="31"/>
      <c r="D711" s="32"/>
      <c r="E711" s="32">
        <v>177782</v>
      </c>
      <c r="G711" s="13" t="s">
        <v>2588</v>
      </c>
      <c r="H711" s="13" t="s">
        <v>2587</v>
      </c>
      <c r="I711" s="47" t="s">
        <v>2174</v>
      </c>
      <c r="J711" s="46"/>
      <c r="K711" s="46"/>
      <c r="L711" s="13" t="s">
        <v>2175</v>
      </c>
      <c r="M711" s="31">
        <v>78753</v>
      </c>
      <c r="N711" s="40">
        <v>212</v>
      </c>
      <c r="O711" s="51">
        <v>17.2</v>
      </c>
      <c r="P711" s="30">
        <v>36816</v>
      </c>
      <c r="Q711" s="30">
        <v>37368</v>
      </c>
      <c r="R711" s="30" t="s">
        <v>4325</v>
      </c>
      <c r="S711" s="31" t="s">
        <v>2176</v>
      </c>
      <c r="T711" s="46" t="s">
        <v>2177</v>
      </c>
      <c r="U711" s="31" t="s">
        <v>3302</v>
      </c>
      <c r="W711" s="31" t="s">
        <v>3000</v>
      </c>
      <c r="Y711" s="42"/>
      <c r="Z711" s="43"/>
      <c r="AA711" s="42"/>
      <c r="AB711" s="7"/>
      <c r="AC711" s="5"/>
      <c r="AD711" s="7"/>
      <c r="AE711" s="7"/>
      <c r="AF711" s="7"/>
      <c r="AG711" s="35"/>
      <c r="AH711" s="7"/>
      <c r="AI711" s="5"/>
      <c r="AJ711" s="9"/>
      <c r="AK711" s="9"/>
      <c r="AL711" s="9"/>
      <c r="AM711" s="5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7"/>
      <c r="BP711" s="9"/>
      <c r="BQ711" s="5"/>
      <c r="BR711" s="7"/>
      <c r="BS711" s="44"/>
      <c r="BT711" s="9"/>
      <c r="BU711" s="9"/>
      <c r="BV711" s="9"/>
      <c r="BW711" s="9"/>
      <c r="BX711" s="7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</row>
    <row r="712" spans="2:148" ht="18.75">
      <c r="B712" s="13"/>
      <c r="C712" s="31"/>
      <c r="D712" s="32"/>
      <c r="E712" s="58">
        <v>10027481</v>
      </c>
      <c r="G712" s="54" t="s">
        <v>1095</v>
      </c>
      <c r="H712" s="54" t="s">
        <v>1096</v>
      </c>
      <c r="I712" s="54" t="s">
        <v>1097</v>
      </c>
      <c r="J712" s="91"/>
      <c r="K712" s="91"/>
      <c r="L712" s="54" t="s">
        <v>1097</v>
      </c>
      <c r="M712" s="91">
        <v>78701</v>
      </c>
      <c r="N712" s="91">
        <v>415</v>
      </c>
      <c r="O712" s="98">
        <v>1.65</v>
      </c>
      <c r="P712" s="57">
        <v>39199</v>
      </c>
      <c r="Q712" s="13"/>
      <c r="R712" s="92" t="s">
        <v>1736</v>
      </c>
      <c r="S712" s="92" t="s">
        <v>1737</v>
      </c>
      <c r="T712" s="31" t="s">
        <v>1738</v>
      </c>
      <c r="U712" s="31" t="s">
        <v>554</v>
      </c>
      <c r="W712" s="92" t="s">
        <v>2258</v>
      </c>
      <c r="Y712" s="42"/>
      <c r="Z712" s="43"/>
      <c r="AA712" s="42"/>
      <c r="AB712" s="7"/>
      <c r="AC712" s="5"/>
      <c r="AD712" s="7"/>
      <c r="AE712" s="7"/>
      <c r="AF712" s="7"/>
      <c r="AG712" s="35"/>
      <c r="AH712" s="7"/>
      <c r="AI712" s="5"/>
      <c r="AJ712" s="9"/>
      <c r="AK712" s="9"/>
      <c r="AL712" s="9"/>
      <c r="AM712" s="5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7"/>
      <c r="BP712" s="9"/>
      <c r="BQ712" s="5"/>
      <c r="BR712" s="7"/>
      <c r="BS712" s="44"/>
      <c r="BT712" s="9"/>
      <c r="BU712" s="9"/>
      <c r="BV712" s="9"/>
      <c r="BW712" s="9"/>
      <c r="BX712" s="7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</row>
    <row r="713" spans="2:148" ht="18.75">
      <c r="B713" s="13"/>
      <c r="C713" s="31"/>
      <c r="D713" s="32"/>
      <c r="E713" s="124">
        <v>10185906</v>
      </c>
      <c r="F713" s="13"/>
      <c r="G713" s="125" t="s">
        <v>3162</v>
      </c>
      <c r="H713" s="125" t="s">
        <v>186</v>
      </c>
      <c r="I713" s="125" t="s">
        <v>3161</v>
      </c>
      <c r="J713" s="126">
        <v>226761</v>
      </c>
      <c r="K713" s="13"/>
      <c r="M713" s="126" t="s">
        <v>3633</v>
      </c>
      <c r="N713" s="31">
        <v>436</v>
      </c>
      <c r="O713" s="129">
        <v>1.182</v>
      </c>
      <c r="P713" s="127">
        <v>39685</v>
      </c>
      <c r="Q713" s="13"/>
      <c r="R713" s="126" t="s">
        <v>66</v>
      </c>
      <c r="S713" s="126" t="s">
        <v>67</v>
      </c>
      <c r="T713" s="126" t="s">
        <v>68</v>
      </c>
      <c r="U713" s="126" t="s">
        <v>554</v>
      </c>
      <c r="V713" s="126"/>
      <c r="W713" s="31" t="s">
        <v>187</v>
      </c>
      <c r="Y713" s="42"/>
      <c r="Z713" s="43"/>
      <c r="AA713" s="42"/>
      <c r="AB713" s="7"/>
      <c r="AC713" s="5"/>
      <c r="AD713" s="7"/>
      <c r="AE713" s="7"/>
      <c r="AF713" s="7"/>
      <c r="AG713" s="35"/>
      <c r="AH713" s="7"/>
      <c r="AI713" s="5"/>
      <c r="AJ713" s="9"/>
      <c r="AK713" s="9"/>
      <c r="AL713" s="9"/>
      <c r="AM713" s="5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7"/>
      <c r="BP713" s="9"/>
      <c r="BQ713" s="5"/>
      <c r="BR713" s="7"/>
      <c r="BS713" s="44"/>
      <c r="BT713" s="9"/>
      <c r="BU713" s="9"/>
      <c r="BV713" s="9"/>
      <c r="BW713" s="9"/>
      <c r="BX713" s="7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</row>
    <row r="714" spans="2:148" ht="18.75">
      <c r="B714" s="13"/>
      <c r="C714" s="31"/>
      <c r="D714" s="32"/>
      <c r="E714" s="152">
        <v>11462161</v>
      </c>
      <c r="F714" s="153"/>
      <c r="G714" s="154" t="s">
        <v>5712</v>
      </c>
      <c r="H714" s="153" t="s">
        <v>5713</v>
      </c>
      <c r="I714" s="154" t="s">
        <v>5714</v>
      </c>
      <c r="J714" s="155">
        <v>5309948</v>
      </c>
      <c r="K714" s="153"/>
      <c r="L714" s="153"/>
      <c r="M714" s="155" t="s">
        <v>3642</v>
      </c>
      <c r="N714" s="156">
        <v>189</v>
      </c>
      <c r="O714" s="162">
        <v>2.13</v>
      </c>
      <c r="P714" s="157">
        <v>42356</v>
      </c>
      <c r="Q714" s="157">
        <v>42590</v>
      </c>
      <c r="R714" s="156" t="s">
        <v>5522</v>
      </c>
      <c r="S714" s="155" t="s">
        <v>5715</v>
      </c>
      <c r="T714" s="155" t="s">
        <v>119</v>
      </c>
      <c r="U714" s="4" t="s">
        <v>177</v>
      </c>
      <c r="V714" s="4"/>
      <c r="W714" s="163" t="s">
        <v>5676</v>
      </c>
      <c r="Y714" s="42"/>
      <c r="Z714" s="43"/>
      <c r="AA714" s="42"/>
      <c r="AB714" s="7"/>
      <c r="AC714" s="5"/>
      <c r="AD714" s="7"/>
      <c r="AE714" s="7"/>
      <c r="AF714" s="7"/>
      <c r="AG714" s="35"/>
      <c r="AH714" s="7"/>
      <c r="AI714" s="5"/>
      <c r="AJ714" s="9"/>
      <c r="AK714" s="9"/>
      <c r="AL714" s="9"/>
      <c r="AM714" s="5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7"/>
      <c r="BP714" s="9"/>
      <c r="BQ714" s="5"/>
      <c r="BR714" s="7"/>
      <c r="BS714" s="44"/>
      <c r="BT714" s="9"/>
      <c r="BU714" s="9"/>
      <c r="BV714" s="9"/>
      <c r="BW714" s="9"/>
      <c r="BX714" s="7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</row>
    <row r="715" spans="2:148" ht="18.75">
      <c r="B715" s="13"/>
      <c r="C715" s="31"/>
      <c r="D715" s="32"/>
      <c r="E715" s="124">
        <v>10870774</v>
      </c>
      <c r="F715" s="13"/>
      <c r="G715" s="125" t="s">
        <v>4559</v>
      </c>
      <c r="H715" s="125" t="s">
        <v>4557</v>
      </c>
      <c r="I715" s="125" t="s">
        <v>4558</v>
      </c>
      <c r="J715" s="126">
        <v>3364844</v>
      </c>
      <c r="K715" s="13"/>
      <c r="M715" s="126" t="s">
        <v>3707</v>
      </c>
      <c r="N715" s="52">
        <v>215</v>
      </c>
      <c r="O715" s="129">
        <v>12.771</v>
      </c>
      <c r="P715" s="127">
        <v>41257</v>
      </c>
      <c r="R715" s="31" t="s">
        <v>1871</v>
      </c>
      <c r="S715" s="126" t="s">
        <v>3067</v>
      </c>
      <c r="T715" s="126" t="s">
        <v>4426</v>
      </c>
      <c r="U715" s="126" t="s">
        <v>554</v>
      </c>
      <c r="V715" s="126"/>
      <c r="W715" s="31" t="s">
        <v>4629</v>
      </c>
      <c r="Y715" s="42"/>
      <c r="Z715" s="43"/>
      <c r="AA715" s="42"/>
      <c r="AB715" s="7"/>
      <c r="AC715" s="5"/>
      <c r="AD715" s="7"/>
      <c r="AE715" s="7"/>
      <c r="AF715" s="7"/>
      <c r="AG715" s="35"/>
      <c r="AH715" s="7"/>
      <c r="AI715" s="5"/>
      <c r="AJ715" s="9"/>
      <c r="AK715" s="9"/>
      <c r="AL715" s="9"/>
      <c r="AM715" s="5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7"/>
      <c r="BP715" s="9"/>
      <c r="BQ715" s="5"/>
      <c r="BR715" s="7"/>
      <c r="BS715" s="44"/>
      <c r="BT715" s="9"/>
      <c r="BU715" s="9"/>
      <c r="BV715" s="9"/>
      <c r="BW715" s="9"/>
      <c r="BX715" s="7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</row>
    <row r="716" spans="2:148" ht="18.75">
      <c r="B716" s="13"/>
      <c r="C716" s="31"/>
      <c r="D716" s="32"/>
      <c r="G716" s="13" t="s">
        <v>3769</v>
      </c>
      <c r="H716" s="13" t="s">
        <v>4190</v>
      </c>
      <c r="I716" s="13" t="s">
        <v>3252</v>
      </c>
      <c r="L716" s="13" t="s">
        <v>3873</v>
      </c>
      <c r="M716" s="31">
        <v>78741</v>
      </c>
      <c r="N716" s="40">
        <v>249</v>
      </c>
      <c r="O716" s="51">
        <v>18.6</v>
      </c>
      <c r="P716" s="30">
        <v>34796</v>
      </c>
      <c r="Q716" s="30">
        <v>34978</v>
      </c>
      <c r="R716" s="30"/>
      <c r="S716" s="31" t="s">
        <v>3253</v>
      </c>
      <c r="T716" s="31" t="s">
        <v>3661</v>
      </c>
      <c r="U716" s="31" t="s">
        <v>3302</v>
      </c>
      <c r="W716" s="31" t="s">
        <v>3516</v>
      </c>
      <c r="Y716" s="42"/>
      <c r="Z716" s="43"/>
      <c r="AA716" s="42"/>
      <c r="AB716" s="7"/>
      <c r="AC716" s="5"/>
      <c r="AD716" s="7"/>
      <c r="AE716" s="7"/>
      <c r="AF716" s="7"/>
      <c r="AG716" s="35"/>
      <c r="AH716" s="7"/>
      <c r="AI716" s="5"/>
      <c r="AJ716" s="9"/>
      <c r="AK716" s="9"/>
      <c r="AL716" s="9"/>
      <c r="AM716" s="5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7"/>
      <c r="BP716" s="9"/>
      <c r="BQ716" s="5"/>
      <c r="BR716" s="7"/>
      <c r="BS716" s="44"/>
      <c r="BT716" s="9"/>
      <c r="BU716" s="9"/>
      <c r="BV716" s="9"/>
      <c r="BW716" s="9"/>
      <c r="BX716" s="7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</row>
    <row r="717" spans="2:148" ht="18.75">
      <c r="B717" s="13"/>
      <c r="C717" s="31"/>
      <c r="D717" s="32"/>
      <c r="E717" s="67">
        <v>238716</v>
      </c>
      <c r="G717" s="67" t="s">
        <v>100</v>
      </c>
      <c r="H717" s="66" t="s">
        <v>3897</v>
      </c>
      <c r="I717" s="13" t="s">
        <v>3898</v>
      </c>
      <c r="L717" s="66" t="s">
        <v>101</v>
      </c>
      <c r="M717" s="71">
        <v>78705</v>
      </c>
      <c r="N717" s="31">
        <v>9</v>
      </c>
      <c r="O717" s="51">
        <v>0.24</v>
      </c>
      <c r="P717" s="68">
        <v>38203</v>
      </c>
      <c r="Q717" s="68">
        <v>38422</v>
      </c>
      <c r="R717" s="31" t="s">
        <v>1685</v>
      </c>
      <c r="S717" s="31" t="s">
        <v>3899</v>
      </c>
      <c r="T717" s="31" t="s">
        <v>3900</v>
      </c>
      <c r="U717" s="31" t="s">
        <v>3302</v>
      </c>
      <c r="W717" s="31" t="s">
        <v>3988</v>
      </c>
      <c r="Y717" s="42"/>
      <c r="Z717" s="43"/>
      <c r="AA717" s="42"/>
      <c r="AB717" s="7"/>
      <c r="AC717" s="5"/>
      <c r="AD717" s="7"/>
      <c r="AE717" s="7"/>
      <c r="AF717" s="7"/>
      <c r="AG717" s="35"/>
      <c r="AH717" s="7"/>
      <c r="AI717" s="5"/>
      <c r="AJ717" s="9"/>
      <c r="AK717" s="9"/>
      <c r="AL717" s="9"/>
      <c r="AM717" s="5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7"/>
      <c r="BP717" s="9"/>
      <c r="BQ717" s="5"/>
      <c r="BR717" s="7"/>
      <c r="BS717" s="44"/>
      <c r="BT717" s="9"/>
      <c r="BU717" s="9"/>
      <c r="BV717" s="9"/>
      <c r="BW717" s="9"/>
      <c r="BX717" s="7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</row>
    <row r="718" spans="2:148" ht="18.75">
      <c r="B718" s="13"/>
      <c r="C718" s="31"/>
      <c r="D718" s="32"/>
      <c r="E718" s="124" t="s">
        <v>6035</v>
      </c>
      <c r="F718" s="13"/>
      <c r="G718" s="202" t="s">
        <v>5999</v>
      </c>
      <c r="H718" s="125" t="s">
        <v>6034</v>
      </c>
      <c r="I718" s="125" t="s">
        <v>5482</v>
      </c>
      <c r="J718" s="126">
        <v>86947</v>
      </c>
      <c r="K718" s="13"/>
      <c r="M718" s="126" t="s">
        <v>2762</v>
      </c>
      <c r="N718" s="126">
        <v>106</v>
      </c>
      <c r="O718" s="129">
        <v>11.683</v>
      </c>
      <c r="P718" s="127">
        <v>42261</v>
      </c>
      <c r="Q718" s="13"/>
      <c r="R718" s="126" t="s">
        <v>5522</v>
      </c>
      <c r="S718" s="126" t="s">
        <v>2247</v>
      </c>
      <c r="T718" s="126" t="s">
        <v>2227</v>
      </c>
      <c r="U718" s="126" t="s">
        <v>5504</v>
      </c>
      <c r="V718" s="126">
        <v>1</v>
      </c>
      <c r="W718" s="31" t="s">
        <v>5551</v>
      </c>
      <c r="Y718" s="42"/>
      <c r="Z718" s="43"/>
      <c r="AA718" s="42"/>
      <c r="AB718" s="7"/>
      <c r="AC718" s="5"/>
      <c r="AD718" s="7"/>
      <c r="AE718" s="7"/>
      <c r="AF718" s="7"/>
      <c r="AG718" s="35"/>
      <c r="AH718" s="7"/>
      <c r="AI718" s="5"/>
      <c r="AJ718" s="9"/>
      <c r="AK718" s="9"/>
      <c r="AL718" s="9"/>
      <c r="AM718" s="5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7"/>
      <c r="BP718" s="9"/>
      <c r="BQ718" s="5"/>
      <c r="BR718" s="7"/>
      <c r="BS718" s="44"/>
      <c r="BT718" s="9"/>
      <c r="BU718" s="9"/>
      <c r="BV718" s="9"/>
      <c r="BW718" s="9"/>
      <c r="BX718" s="7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</row>
    <row r="719" spans="2:148" ht="18.75">
      <c r="B719" s="13"/>
      <c r="C719" s="31"/>
      <c r="D719" s="32"/>
      <c r="E719" s="32">
        <v>216370</v>
      </c>
      <c r="G719" s="13" t="s">
        <v>2015</v>
      </c>
      <c r="H719" s="13" t="s">
        <v>2016</v>
      </c>
      <c r="I719" s="13" t="s">
        <v>2017</v>
      </c>
      <c r="L719" s="13" t="s">
        <v>4140</v>
      </c>
      <c r="M719" s="31">
        <v>78750</v>
      </c>
      <c r="N719" s="31">
        <v>46</v>
      </c>
      <c r="O719" s="51">
        <v>9.72</v>
      </c>
      <c r="P719" s="103">
        <v>37699</v>
      </c>
      <c r="Q719" s="30"/>
      <c r="R719" s="31" t="s">
        <v>742</v>
      </c>
      <c r="S719" s="31" t="s">
        <v>2018</v>
      </c>
      <c r="T719" s="46" t="s">
        <v>85</v>
      </c>
      <c r="U719" s="4" t="s">
        <v>554</v>
      </c>
      <c r="V719" s="4"/>
      <c r="W719" s="31" t="s">
        <v>2007</v>
      </c>
      <c r="Y719" s="42"/>
      <c r="Z719" s="43"/>
      <c r="AA719" s="42"/>
      <c r="AB719" s="7"/>
      <c r="AC719" s="5"/>
      <c r="AD719" s="7"/>
      <c r="AE719" s="7"/>
      <c r="AF719" s="7"/>
      <c r="AG719" s="35"/>
      <c r="AH719" s="7"/>
      <c r="AI719" s="5"/>
      <c r="AJ719" s="9"/>
      <c r="AK719" s="9"/>
      <c r="AL719" s="9"/>
      <c r="AM719" s="5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7"/>
      <c r="BP719" s="9"/>
      <c r="BQ719" s="5"/>
      <c r="BR719" s="7"/>
      <c r="BS719" s="44"/>
      <c r="BT719" s="9"/>
      <c r="BU719" s="9"/>
      <c r="BV719" s="9"/>
      <c r="BW719" s="9"/>
      <c r="BX719" s="7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</row>
    <row r="720" spans="1:148" ht="18.75">
      <c r="A720" s="124"/>
      <c r="B720" s="13"/>
      <c r="C720" s="125"/>
      <c r="D720" s="32"/>
      <c r="E720" s="58">
        <v>308877</v>
      </c>
      <c r="G720" s="58" t="s">
        <v>3405</v>
      </c>
      <c r="H720" s="58" t="s">
        <v>1277</v>
      </c>
      <c r="I720" s="58" t="s">
        <v>3406</v>
      </c>
      <c r="J720" s="91">
        <v>3224700</v>
      </c>
      <c r="K720" s="91"/>
      <c r="L720" s="58" t="s">
        <v>3406</v>
      </c>
      <c r="M720" s="91">
        <v>78724</v>
      </c>
      <c r="N720" s="91">
        <v>252</v>
      </c>
      <c r="O720" s="98">
        <v>14</v>
      </c>
      <c r="P720" s="112">
        <v>39055</v>
      </c>
      <c r="Q720" s="57">
        <v>39248</v>
      </c>
      <c r="R720" s="91" t="s">
        <v>2012</v>
      </c>
      <c r="S720" s="91" t="s">
        <v>240</v>
      </c>
      <c r="T720" s="91" t="s">
        <v>241</v>
      </c>
      <c r="U720" s="31" t="s">
        <v>3302</v>
      </c>
      <c r="W720" s="31" t="s">
        <v>4322</v>
      </c>
      <c r="Y720" s="42"/>
      <c r="Z720" s="43"/>
      <c r="AA720" s="42"/>
      <c r="AB720" s="7"/>
      <c r="AC720" s="5"/>
      <c r="AD720" s="7"/>
      <c r="AE720" s="7"/>
      <c r="AF720" s="7"/>
      <c r="AG720" s="35"/>
      <c r="AH720" s="7"/>
      <c r="AI720" s="5"/>
      <c r="AJ720" s="9"/>
      <c r="AK720" s="9"/>
      <c r="AL720" s="9"/>
      <c r="AM720" s="5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7"/>
      <c r="BP720" s="9"/>
      <c r="BQ720" s="5"/>
      <c r="BR720" s="7"/>
      <c r="BS720" s="44"/>
      <c r="BT720" s="9"/>
      <c r="BU720" s="9"/>
      <c r="BV720" s="9"/>
      <c r="BW720" s="9"/>
      <c r="BX720" s="7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</row>
    <row r="721" spans="2:148" ht="18.75">
      <c r="B721" s="13"/>
      <c r="C721" s="124"/>
      <c r="D721" s="32"/>
      <c r="G721" s="13" t="s">
        <v>1526</v>
      </c>
      <c r="H721" s="13" t="s">
        <v>1381</v>
      </c>
      <c r="I721" s="13" t="s">
        <v>3662</v>
      </c>
      <c r="L721" s="13" t="s">
        <v>4126</v>
      </c>
      <c r="M721" s="31">
        <v>78741</v>
      </c>
      <c r="N721" s="40">
        <v>212</v>
      </c>
      <c r="O721" s="51">
        <v>10.5</v>
      </c>
      <c r="P721" s="30" t="s">
        <v>411</v>
      </c>
      <c r="Q721" s="30" t="s">
        <v>411</v>
      </c>
      <c r="R721" s="30"/>
      <c r="S721" s="31" t="s">
        <v>3663</v>
      </c>
      <c r="T721" s="31" t="s">
        <v>3664</v>
      </c>
      <c r="U721" s="31" t="s">
        <v>3302</v>
      </c>
      <c r="W721" s="31" t="s">
        <v>3527</v>
      </c>
      <c r="Y721" s="42"/>
      <c r="Z721" s="7"/>
      <c r="AA721" s="42"/>
      <c r="AB721" s="7"/>
      <c r="AC721" s="5"/>
      <c r="AD721" s="7"/>
      <c r="AE721" s="7"/>
      <c r="AF721" s="7"/>
      <c r="AG721" s="35"/>
      <c r="AH721" s="7"/>
      <c r="AI721" s="5"/>
      <c r="AJ721" s="9"/>
      <c r="AK721" s="9"/>
      <c r="AL721" s="9"/>
      <c r="AM721" s="5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7"/>
      <c r="BP721" s="5"/>
      <c r="BQ721" s="5"/>
      <c r="BR721" s="43"/>
      <c r="BS721" s="44"/>
      <c r="BT721" s="9"/>
      <c r="BU721" s="9"/>
      <c r="BV721" s="9"/>
      <c r="BW721" s="9"/>
      <c r="BX721" s="7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</row>
    <row r="722" spans="2:148" ht="18.75">
      <c r="B722" s="13"/>
      <c r="C722" s="31"/>
      <c r="D722" s="32"/>
      <c r="E722" s="174" t="s">
        <v>3729</v>
      </c>
      <c r="F722" s="156"/>
      <c r="G722" s="169" t="s">
        <v>3238</v>
      </c>
      <c r="H722" s="176" t="s">
        <v>2681</v>
      </c>
      <c r="I722" s="154" t="s">
        <v>2682</v>
      </c>
      <c r="J722" s="155">
        <v>3324587</v>
      </c>
      <c r="K722" s="170"/>
      <c r="L722" s="169"/>
      <c r="M722" s="170">
        <v>78703</v>
      </c>
      <c r="N722" s="170">
        <v>225</v>
      </c>
      <c r="O722" s="175">
        <v>4.52</v>
      </c>
      <c r="P722" s="172">
        <v>39219</v>
      </c>
      <c r="Q722" s="179">
        <v>39493</v>
      </c>
      <c r="R722" s="156" t="s">
        <v>4073</v>
      </c>
      <c r="S722" s="163" t="s">
        <v>2728</v>
      </c>
      <c r="T722" s="156" t="s">
        <v>2729</v>
      </c>
      <c r="U722" s="156" t="s">
        <v>3302</v>
      </c>
      <c r="V722" s="156"/>
      <c r="W722" s="163" t="s">
        <v>2258</v>
      </c>
      <c r="Y722" s="42"/>
      <c r="Z722" s="7"/>
      <c r="AA722" s="42"/>
      <c r="AB722" s="7"/>
      <c r="AC722" s="5"/>
      <c r="AD722" s="7"/>
      <c r="AE722" s="7"/>
      <c r="AF722" s="7"/>
      <c r="AG722" s="35"/>
      <c r="AH722" s="7"/>
      <c r="AI722" s="5"/>
      <c r="AJ722" s="9"/>
      <c r="AK722" s="9"/>
      <c r="AL722" s="9"/>
      <c r="AM722" s="5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7"/>
      <c r="BP722" s="5"/>
      <c r="BQ722" s="5"/>
      <c r="BR722" s="43"/>
      <c r="BS722" s="44"/>
      <c r="BT722" s="9"/>
      <c r="BU722" s="9"/>
      <c r="BV722" s="9"/>
      <c r="BW722" s="9"/>
      <c r="BX722" s="7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</row>
    <row r="723" spans="2:148" ht="18.75">
      <c r="B723" s="13"/>
      <c r="C723" s="31"/>
      <c r="D723" s="32"/>
      <c r="G723" s="13" t="s">
        <v>1526</v>
      </c>
      <c r="H723" s="13" t="s">
        <v>3143</v>
      </c>
      <c r="I723" s="13" t="s">
        <v>3144</v>
      </c>
      <c r="L723" s="13" t="s">
        <v>2284</v>
      </c>
      <c r="M723" s="31">
        <v>78704</v>
      </c>
      <c r="N723" s="40">
        <v>65</v>
      </c>
      <c r="O723" s="51">
        <v>3.8</v>
      </c>
      <c r="P723" s="30" t="s">
        <v>411</v>
      </c>
      <c r="Q723" s="30" t="s">
        <v>411</v>
      </c>
      <c r="R723" s="30"/>
      <c r="S723" s="31" t="s">
        <v>2285</v>
      </c>
      <c r="T723" s="46" t="s">
        <v>2286</v>
      </c>
      <c r="U723" s="31" t="s">
        <v>3302</v>
      </c>
      <c r="W723" s="31" t="s">
        <v>1753</v>
      </c>
      <c r="Y723" s="42"/>
      <c r="Z723" s="7"/>
      <c r="AA723" s="42"/>
      <c r="AB723" s="7"/>
      <c r="AC723" s="5"/>
      <c r="AD723" s="7"/>
      <c r="AE723" s="7"/>
      <c r="AF723" s="7"/>
      <c r="AG723" s="35"/>
      <c r="AH723" s="7"/>
      <c r="AI723" s="5"/>
      <c r="AJ723" s="9"/>
      <c r="AK723" s="9"/>
      <c r="AL723" s="9"/>
      <c r="AM723" s="5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7"/>
      <c r="BP723" s="5"/>
      <c r="BQ723" s="5"/>
      <c r="BR723" s="43"/>
      <c r="BS723" s="44"/>
      <c r="BT723" s="9"/>
      <c r="BU723" s="9"/>
      <c r="BV723" s="9"/>
      <c r="BW723" s="9"/>
      <c r="BX723" s="7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</row>
    <row r="724" spans="2:148" ht="18.75">
      <c r="B724" s="13"/>
      <c r="C724" s="31"/>
      <c r="D724" s="32"/>
      <c r="E724" s="32">
        <v>175349</v>
      </c>
      <c r="G724" s="13" t="s">
        <v>3395</v>
      </c>
      <c r="H724" s="13" t="s">
        <v>3824</v>
      </c>
      <c r="I724" s="13" t="s">
        <v>1039</v>
      </c>
      <c r="L724" s="13" t="s">
        <v>1908</v>
      </c>
      <c r="M724" s="31">
        <v>78741</v>
      </c>
      <c r="N724" s="40">
        <v>36</v>
      </c>
      <c r="O724" s="51">
        <v>4.59</v>
      </c>
      <c r="P724" s="30">
        <v>37069</v>
      </c>
      <c r="Q724" s="30">
        <v>37410</v>
      </c>
      <c r="R724" s="31" t="s">
        <v>4325</v>
      </c>
      <c r="S724" s="31" t="s">
        <v>1909</v>
      </c>
      <c r="T724" s="31" t="s">
        <v>1910</v>
      </c>
      <c r="U724" s="31" t="s">
        <v>554</v>
      </c>
      <c r="W724" s="31" t="s">
        <v>1082</v>
      </c>
      <c r="Y724" s="42"/>
      <c r="Z724" s="7"/>
      <c r="AA724" s="42"/>
      <c r="AB724" s="7"/>
      <c r="AC724" s="5"/>
      <c r="AD724" s="7"/>
      <c r="AE724" s="7"/>
      <c r="AF724" s="7"/>
      <c r="AG724" s="35"/>
      <c r="AH724" s="7"/>
      <c r="AI724" s="5"/>
      <c r="AJ724" s="9"/>
      <c r="AK724" s="9"/>
      <c r="AL724" s="9"/>
      <c r="AM724" s="5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7"/>
      <c r="BP724" s="5"/>
      <c r="BQ724" s="5"/>
      <c r="BR724" s="43"/>
      <c r="BS724" s="44"/>
      <c r="BT724" s="9"/>
      <c r="BU724" s="9"/>
      <c r="BV724" s="9"/>
      <c r="BW724" s="9"/>
      <c r="BX724" s="7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</row>
    <row r="725" spans="2:148" ht="18.75">
      <c r="B725" s="13"/>
      <c r="C725" s="31"/>
      <c r="D725" s="32"/>
      <c r="E725" s="67">
        <v>234229</v>
      </c>
      <c r="G725" s="66" t="s">
        <v>3279</v>
      </c>
      <c r="H725" s="66" t="s">
        <v>4237</v>
      </c>
      <c r="I725" s="66" t="s">
        <v>4244</v>
      </c>
      <c r="J725" s="71"/>
      <c r="K725" s="71"/>
      <c r="L725" s="66" t="s">
        <v>3191</v>
      </c>
      <c r="M725" s="31">
        <v>78741</v>
      </c>
      <c r="N725" s="40">
        <v>12</v>
      </c>
      <c r="O725" s="51">
        <v>0.841</v>
      </c>
      <c r="P725" s="68">
        <v>38119</v>
      </c>
      <c r="Q725" s="68">
        <v>38257</v>
      </c>
      <c r="R725" s="31" t="s">
        <v>1722</v>
      </c>
      <c r="S725" s="31" t="s">
        <v>4235</v>
      </c>
      <c r="T725" s="31" t="s">
        <v>4236</v>
      </c>
      <c r="U725" s="31" t="s">
        <v>3302</v>
      </c>
      <c r="W725" s="31" t="s">
        <v>2863</v>
      </c>
      <c r="Y725" s="42"/>
      <c r="Z725" s="7"/>
      <c r="AA725" s="42"/>
      <c r="AB725" s="7"/>
      <c r="AC725" s="5"/>
      <c r="AD725" s="7"/>
      <c r="AE725" s="7"/>
      <c r="AF725" s="7"/>
      <c r="AG725" s="35"/>
      <c r="AH725" s="7"/>
      <c r="AI725" s="5"/>
      <c r="AJ725" s="9"/>
      <c r="AK725" s="9"/>
      <c r="AL725" s="9"/>
      <c r="AM725" s="5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7"/>
      <c r="BP725" s="5"/>
      <c r="BQ725" s="5"/>
      <c r="BR725" s="43"/>
      <c r="BS725" s="44"/>
      <c r="BT725" s="9"/>
      <c r="BU725" s="9"/>
      <c r="BV725" s="9"/>
      <c r="BW725" s="9"/>
      <c r="BX725" s="7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</row>
    <row r="726" spans="2:148" ht="18.75">
      <c r="B726" s="13"/>
      <c r="C726" s="31"/>
      <c r="D726" s="32"/>
      <c r="E726" s="58">
        <v>292432</v>
      </c>
      <c r="G726" s="54" t="s">
        <v>917</v>
      </c>
      <c r="H726" s="54" t="s">
        <v>4</v>
      </c>
      <c r="I726" s="54" t="s">
        <v>1908</v>
      </c>
      <c r="J726" s="91"/>
      <c r="K726" s="91"/>
      <c r="L726" s="54" t="s">
        <v>1908</v>
      </c>
      <c r="M726" s="31">
        <v>78741</v>
      </c>
      <c r="N726" s="91">
        <v>70</v>
      </c>
      <c r="O726" s="98">
        <v>4.447</v>
      </c>
      <c r="P726" s="57">
        <v>38792</v>
      </c>
      <c r="Q726" s="57">
        <v>38985</v>
      </c>
      <c r="R726" s="31" t="s">
        <v>2012</v>
      </c>
      <c r="S726" s="92" t="s">
        <v>2384</v>
      </c>
      <c r="T726" s="31" t="s">
        <v>2385</v>
      </c>
      <c r="U726" s="31" t="s">
        <v>3302</v>
      </c>
      <c r="W726" s="31" t="s">
        <v>1948</v>
      </c>
      <c r="Y726" s="42"/>
      <c r="Z726" s="7"/>
      <c r="AA726" s="42"/>
      <c r="AB726" s="7"/>
      <c r="AC726" s="5"/>
      <c r="AD726" s="7"/>
      <c r="AE726" s="7"/>
      <c r="AF726" s="7"/>
      <c r="AG726" s="35"/>
      <c r="AH726" s="7"/>
      <c r="AI726" s="5"/>
      <c r="AJ726" s="9"/>
      <c r="AK726" s="9"/>
      <c r="AL726" s="9"/>
      <c r="AM726" s="5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7"/>
      <c r="BP726" s="5"/>
      <c r="BQ726" s="5"/>
      <c r="BR726" s="43"/>
      <c r="BS726" s="44"/>
      <c r="BT726" s="9"/>
      <c r="BU726" s="9"/>
      <c r="BV726" s="9"/>
      <c r="BW726" s="9"/>
      <c r="BX726" s="7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</row>
    <row r="727" spans="2:148" ht="18.75">
      <c r="B727" s="13"/>
      <c r="C727" s="31"/>
      <c r="D727" s="32"/>
      <c r="E727" s="32">
        <v>191979</v>
      </c>
      <c r="G727" s="13" t="s">
        <v>4336</v>
      </c>
      <c r="H727" s="13" t="s">
        <v>3609</v>
      </c>
      <c r="I727" s="13" t="s">
        <v>2321</v>
      </c>
      <c r="L727" s="13" t="s">
        <v>4337</v>
      </c>
      <c r="M727" s="31">
        <v>78744</v>
      </c>
      <c r="N727" s="31">
        <v>35</v>
      </c>
      <c r="O727" s="51">
        <v>3</v>
      </c>
      <c r="P727" s="30">
        <v>37196</v>
      </c>
      <c r="Q727" s="30">
        <v>37438</v>
      </c>
      <c r="R727" s="31" t="s">
        <v>4327</v>
      </c>
      <c r="S727" s="31" t="s">
        <v>931</v>
      </c>
      <c r="T727" s="31" t="s">
        <v>4338</v>
      </c>
      <c r="U727" s="31" t="s">
        <v>3302</v>
      </c>
      <c r="W727" s="31" t="s">
        <v>4000</v>
      </c>
      <c r="Y727" s="42"/>
      <c r="Z727" s="7"/>
      <c r="AA727" s="42"/>
      <c r="AB727" s="7"/>
      <c r="AC727" s="5"/>
      <c r="AD727" s="7"/>
      <c r="AE727" s="7"/>
      <c r="AF727" s="7"/>
      <c r="AG727" s="35"/>
      <c r="AH727" s="7"/>
      <c r="AI727" s="5"/>
      <c r="AJ727" s="9"/>
      <c r="AK727" s="9"/>
      <c r="AL727" s="9"/>
      <c r="AM727" s="5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7"/>
      <c r="BP727" s="5"/>
      <c r="BQ727" s="5"/>
      <c r="BR727" s="43"/>
      <c r="BS727" s="44"/>
      <c r="BT727" s="9"/>
      <c r="BU727" s="9"/>
      <c r="BV727" s="9"/>
      <c r="BW727" s="9"/>
      <c r="BX727" s="7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</row>
    <row r="728" spans="2:148" ht="18.75">
      <c r="B728" s="124"/>
      <c r="C728" s="13"/>
      <c r="E728" s="58">
        <v>290977</v>
      </c>
      <c r="G728" s="54" t="s">
        <v>922</v>
      </c>
      <c r="H728" s="54" t="s">
        <v>1661</v>
      </c>
      <c r="I728" s="54" t="s">
        <v>1662</v>
      </c>
      <c r="J728" s="91"/>
      <c r="K728" s="91"/>
      <c r="L728" s="54" t="s">
        <v>1662</v>
      </c>
      <c r="M728" s="31">
        <v>78660</v>
      </c>
      <c r="N728" s="100">
        <v>285</v>
      </c>
      <c r="O728" s="98">
        <v>16.501</v>
      </c>
      <c r="P728" s="57">
        <v>38764</v>
      </c>
      <c r="Q728" s="57">
        <v>38818</v>
      </c>
      <c r="R728" s="31" t="s">
        <v>1600</v>
      </c>
      <c r="S728" s="92" t="s">
        <v>4103</v>
      </c>
      <c r="T728" s="31" t="s">
        <v>4104</v>
      </c>
      <c r="U728" s="31" t="s">
        <v>554</v>
      </c>
      <c r="W728" s="31" t="s">
        <v>1948</v>
      </c>
      <c r="Y728" s="42"/>
      <c r="Z728" s="7"/>
      <c r="AA728" s="42"/>
      <c r="AB728" s="7"/>
      <c r="AC728" s="5"/>
      <c r="AD728" s="7"/>
      <c r="AE728" s="7"/>
      <c r="AF728" s="7"/>
      <c r="AG728" s="35"/>
      <c r="AH728" s="7"/>
      <c r="AI728" s="5"/>
      <c r="AJ728" s="9"/>
      <c r="AK728" s="9"/>
      <c r="AL728" s="9"/>
      <c r="AM728" s="5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7"/>
      <c r="BP728" s="5"/>
      <c r="BQ728" s="5"/>
      <c r="BR728" s="43"/>
      <c r="BS728" s="44"/>
      <c r="BT728" s="9"/>
      <c r="BU728" s="9"/>
      <c r="BV728" s="9"/>
      <c r="BW728" s="9"/>
      <c r="BX728" s="7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</row>
    <row r="729" spans="2:148" ht="18.75">
      <c r="B729" s="13"/>
      <c r="C729" s="31"/>
      <c r="D729" s="32"/>
      <c r="G729" s="13" t="s">
        <v>2847</v>
      </c>
      <c r="H729" s="13" t="s">
        <v>2848</v>
      </c>
      <c r="I729" s="13" t="s">
        <v>2849</v>
      </c>
      <c r="L729" s="13" t="s">
        <v>1793</v>
      </c>
      <c r="M729" s="31">
        <v>78728</v>
      </c>
      <c r="N729" s="40">
        <v>210</v>
      </c>
      <c r="O729" s="51">
        <v>12.64</v>
      </c>
      <c r="P729" s="30">
        <v>36200</v>
      </c>
      <c r="Q729" s="30">
        <v>36431</v>
      </c>
      <c r="R729" s="30"/>
      <c r="S729" s="31" t="s">
        <v>89</v>
      </c>
      <c r="T729" s="31" t="s">
        <v>2880</v>
      </c>
      <c r="U729" s="31" t="s">
        <v>3302</v>
      </c>
      <c r="W729" s="31" t="s">
        <v>2821</v>
      </c>
      <c r="Y729" s="42"/>
      <c r="Z729" s="7"/>
      <c r="AA729" s="42"/>
      <c r="AB729" s="7"/>
      <c r="AC729" s="5"/>
      <c r="AD729" s="7"/>
      <c r="AE729" s="7"/>
      <c r="AF729" s="7"/>
      <c r="AG729" s="35"/>
      <c r="AH729" s="7"/>
      <c r="AI729" s="5"/>
      <c r="AJ729" s="9"/>
      <c r="AK729" s="9"/>
      <c r="AL729" s="9"/>
      <c r="AM729" s="5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7"/>
      <c r="BP729" s="5"/>
      <c r="BQ729" s="5"/>
      <c r="BR729" s="43"/>
      <c r="BS729" s="44"/>
      <c r="BT729" s="9"/>
      <c r="BU729" s="9"/>
      <c r="BV729" s="9"/>
      <c r="BW729" s="9"/>
      <c r="BX729" s="7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</row>
    <row r="730" spans="2:148" ht="18.75">
      <c r="B730" s="13"/>
      <c r="C730" s="31"/>
      <c r="D730" s="32"/>
      <c r="E730" s="124">
        <v>11274421</v>
      </c>
      <c r="F730" s="13"/>
      <c r="G730" s="125" t="s">
        <v>5311</v>
      </c>
      <c r="H730" s="125" t="s">
        <v>5313</v>
      </c>
      <c r="I730" s="125" t="s">
        <v>5312</v>
      </c>
      <c r="J730" s="125">
        <v>5119310</v>
      </c>
      <c r="K730" s="13"/>
      <c r="M730" s="126" t="s">
        <v>3923</v>
      </c>
      <c r="N730" s="31">
        <v>144</v>
      </c>
      <c r="O730" s="129">
        <v>25.604</v>
      </c>
      <c r="P730" s="127">
        <v>42013</v>
      </c>
      <c r="Q730" s="127">
        <v>42443</v>
      </c>
      <c r="R730" s="126" t="s">
        <v>1871</v>
      </c>
      <c r="S730" s="126" t="s">
        <v>5351</v>
      </c>
      <c r="T730" s="126" t="s">
        <v>5352</v>
      </c>
      <c r="U730" s="92" t="s">
        <v>906</v>
      </c>
      <c r="V730" s="92"/>
      <c r="W730" s="31" t="s">
        <v>5373</v>
      </c>
      <c r="Y730" s="42"/>
      <c r="Z730" s="7"/>
      <c r="AA730" s="42"/>
      <c r="AB730" s="7"/>
      <c r="AC730" s="5"/>
      <c r="AD730" s="7"/>
      <c r="AE730" s="7"/>
      <c r="AF730" s="7"/>
      <c r="AG730" s="35"/>
      <c r="AH730" s="7"/>
      <c r="AI730" s="5"/>
      <c r="AJ730" s="9"/>
      <c r="AK730" s="9"/>
      <c r="AL730" s="9"/>
      <c r="AM730" s="5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7"/>
      <c r="BP730" s="5"/>
      <c r="BQ730" s="5"/>
      <c r="BR730" s="43"/>
      <c r="BS730" s="44"/>
      <c r="BT730" s="9"/>
      <c r="BU730" s="9"/>
      <c r="BV730" s="9"/>
      <c r="BW730" s="9"/>
      <c r="BX730" s="7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</row>
    <row r="731" spans="2:148" ht="18.75">
      <c r="B731" s="13"/>
      <c r="C731" s="31"/>
      <c r="D731" s="32"/>
      <c r="E731" s="124">
        <v>11485618</v>
      </c>
      <c r="F731" s="13"/>
      <c r="G731" s="125" t="s">
        <v>5643</v>
      </c>
      <c r="H731" s="125" t="s">
        <v>5641</v>
      </c>
      <c r="I731" s="125" t="s">
        <v>5642</v>
      </c>
      <c r="J731" s="126">
        <v>5315763</v>
      </c>
      <c r="K731" s="13"/>
      <c r="M731" s="126" t="s">
        <v>3923</v>
      </c>
      <c r="N731" s="31">
        <v>108</v>
      </c>
      <c r="O731" s="129">
        <v>24.95</v>
      </c>
      <c r="P731" s="127">
        <v>42417</v>
      </c>
      <c r="Q731" s="125"/>
      <c r="R731" s="126" t="s">
        <v>4460</v>
      </c>
      <c r="S731" s="126" t="s">
        <v>5659</v>
      </c>
      <c r="T731" s="126" t="s">
        <v>2227</v>
      </c>
      <c r="U731" s="126" t="s">
        <v>5504</v>
      </c>
      <c r="V731" s="126">
        <v>1</v>
      </c>
      <c r="W731" s="31" t="s">
        <v>5675</v>
      </c>
      <c r="Y731" s="42"/>
      <c r="Z731" s="7"/>
      <c r="AA731" s="42"/>
      <c r="AB731" s="7"/>
      <c r="AC731" s="5"/>
      <c r="AD731" s="7"/>
      <c r="AE731" s="7"/>
      <c r="AF731" s="7"/>
      <c r="AG731" s="35"/>
      <c r="AH731" s="7"/>
      <c r="AI731" s="5"/>
      <c r="AJ731" s="9"/>
      <c r="AK731" s="9"/>
      <c r="AL731" s="9"/>
      <c r="AM731" s="5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7"/>
      <c r="BP731" s="5"/>
      <c r="BQ731" s="5"/>
      <c r="BR731" s="43"/>
      <c r="BS731" s="44"/>
      <c r="BT731" s="9"/>
      <c r="BU731" s="9"/>
      <c r="BV731" s="9"/>
      <c r="BW731" s="9"/>
      <c r="BX731" s="7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</row>
    <row r="732" spans="2:148" ht="18.75">
      <c r="B732" s="13"/>
      <c r="C732" s="31"/>
      <c r="D732" s="32"/>
      <c r="E732" s="124">
        <v>10881229</v>
      </c>
      <c r="F732" s="13"/>
      <c r="G732" s="125" t="s">
        <v>4665</v>
      </c>
      <c r="H732" s="125" t="s">
        <v>4664</v>
      </c>
      <c r="I732" s="125" t="s">
        <v>4660</v>
      </c>
      <c r="J732" s="126">
        <v>5060885</v>
      </c>
      <c r="K732" s="13"/>
      <c r="M732" s="126" t="s">
        <v>3707</v>
      </c>
      <c r="N732" s="4">
        <v>332</v>
      </c>
      <c r="O732" s="129">
        <v>19.689</v>
      </c>
      <c r="P732" s="127">
        <v>41288</v>
      </c>
      <c r="Q732" s="127">
        <v>41625</v>
      </c>
      <c r="R732" s="126" t="s">
        <v>1871</v>
      </c>
      <c r="S732" s="126" t="s">
        <v>4600</v>
      </c>
      <c r="T732" s="126" t="s">
        <v>4676</v>
      </c>
      <c r="U732" s="31" t="s">
        <v>3302</v>
      </c>
      <c r="W732" s="31" t="s">
        <v>4698</v>
      </c>
      <c r="Y732" s="42"/>
      <c r="Z732" s="7"/>
      <c r="AA732" s="42"/>
      <c r="AB732" s="7"/>
      <c r="AC732" s="5"/>
      <c r="AD732" s="7"/>
      <c r="AE732" s="7"/>
      <c r="AF732" s="7"/>
      <c r="AG732" s="35"/>
      <c r="AH732" s="7"/>
      <c r="AI732" s="5"/>
      <c r="AJ732" s="9"/>
      <c r="AK732" s="9"/>
      <c r="AL732" s="9"/>
      <c r="AM732" s="5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7"/>
      <c r="BP732" s="5"/>
      <c r="BQ732" s="5"/>
      <c r="BR732" s="43"/>
      <c r="BS732" s="44"/>
      <c r="BT732" s="9"/>
      <c r="BU732" s="9"/>
      <c r="BV732" s="9"/>
      <c r="BW732" s="9"/>
      <c r="BX732" s="7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</row>
    <row r="733" spans="2:148" ht="18.75">
      <c r="B733" s="13"/>
      <c r="C733" s="31"/>
      <c r="D733" s="32"/>
      <c r="E733" s="124">
        <v>10879589</v>
      </c>
      <c r="F733" s="13"/>
      <c r="G733" s="125" t="s">
        <v>4651</v>
      </c>
      <c r="H733" s="125" t="s">
        <v>4649</v>
      </c>
      <c r="I733" s="125" t="s">
        <v>4650</v>
      </c>
      <c r="J733" s="126">
        <v>5059790</v>
      </c>
      <c r="K733" s="13"/>
      <c r="M733" s="126" t="s">
        <v>2640</v>
      </c>
      <c r="N733" s="4">
        <v>62</v>
      </c>
      <c r="O733" s="129">
        <v>9.326</v>
      </c>
      <c r="P733" s="127">
        <v>41283</v>
      </c>
      <c r="Q733" s="13"/>
      <c r="R733" s="126" t="s">
        <v>1871</v>
      </c>
      <c r="S733" s="126" t="s">
        <v>4684</v>
      </c>
      <c r="T733" s="126" t="s">
        <v>2225</v>
      </c>
      <c r="U733" s="31" t="s">
        <v>554</v>
      </c>
      <c r="W733" s="31" t="s">
        <v>4698</v>
      </c>
      <c r="Y733" s="42"/>
      <c r="Z733" s="7"/>
      <c r="AA733" s="42"/>
      <c r="AB733" s="7"/>
      <c r="AC733" s="5"/>
      <c r="AD733" s="7"/>
      <c r="AE733" s="7"/>
      <c r="AF733" s="7"/>
      <c r="AG733" s="35"/>
      <c r="AH733" s="7"/>
      <c r="AI733" s="5"/>
      <c r="AJ733" s="9"/>
      <c r="AK733" s="9"/>
      <c r="AL733" s="9"/>
      <c r="AM733" s="5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7"/>
      <c r="BP733" s="5"/>
      <c r="BQ733" s="5"/>
      <c r="BR733" s="43"/>
      <c r="BS733" s="44"/>
      <c r="BT733" s="9"/>
      <c r="BU733" s="9"/>
      <c r="BV733" s="9"/>
      <c r="BW733" s="9"/>
      <c r="BX733" s="7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</row>
    <row r="734" spans="2:148" ht="18.75">
      <c r="B734" s="13"/>
      <c r="C734" s="31"/>
      <c r="D734" s="32"/>
      <c r="E734" s="124">
        <v>10719804</v>
      </c>
      <c r="F734" s="13"/>
      <c r="G734" s="125" t="s">
        <v>1838</v>
      </c>
      <c r="H734" s="125" t="s">
        <v>1837</v>
      </c>
      <c r="I734" s="125" t="s">
        <v>1839</v>
      </c>
      <c r="J734" s="126">
        <v>3390609</v>
      </c>
      <c r="K734" s="125"/>
      <c r="M734" s="126" t="s">
        <v>2640</v>
      </c>
      <c r="N734" s="31">
        <v>115</v>
      </c>
      <c r="O734" s="129">
        <v>16.275</v>
      </c>
      <c r="P734" s="127">
        <v>40954</v>
      </c>
      <c r="Q734" s="127">
        <v>41299</v>
      </c>
      <c r="R734" s="126" t="s">
        <v>4073</v>
      </c>
      <c r="S734" s="126" t="s">
        <v>3682</v>
      </c>
      <c r="T734" s="126" t="s">
        <v>2225</v>
      </c>
      <c r="U734" s="31" t="s">
        <v>3302</v>
      </c>
      <c r="W734" s="31" t="s">
        <v>4388</v>
      </c>
      <c r="Y734" s="42"/>
      <c r="Z734" s="7"/>
      <c r="AA734" s="42"/>
      <c r="AB734" s="7"/>
      <c r="AC734" s="5"/>
      <c r="AD734" s="7"/>
      <c r="AE734" s="7"/>
      <c r="AF734" s="7"/>
      <c r="AG734" s="35"/>
      <c r="AH734" s="7"/>
      <c r="AI734" s="5"/>
      <c r="AJ734" s="9"/>
      <c r="AK734" s="9"/>
      <c r="AL734" s="9"/>
      <c r="AM734" s="5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7"/>
      <c r="BP734" s="5"/>
      <c r="BQ734" s="5"/>
      <c r="BR734" s="43"/>
      <c r="BS734" s="44"/>
      <c r="BT734" s="9"/>
      <c r="BU734" s="9"/>
      <c r="BV734" s="9"/>
      <c r="BW734" s="9"/>
      <c r="BX734" s="7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</row>
    <row r="735" spans="1:148" ht="18.75">
      <c r="A735" s="124"/>
      <c r="B735" s="13"/>
      <c r="D735" s="32"/>
      <c r="E735" s="56" t="s">
        <v>113</v>
      </c>
      <c r="G735" s="58" t="s">
        <v>2635</v>
      </c>
      <c r="H735" s="58" t="s">
        <v>1276</v>
      </c>
      <c r="I735" s="58" t="s">
        <v>1473</v>
      </c>
      <c r="J735" s="91">
        <v>3275740</v>
      </c>
      <c r="K735" s="91"/>
      <c r="L735" s="58" t="s">
        <v>1473</v>
      </c>
      <c r="M735" s="91">
        <v>78757</v>
      </c>
      <c r="N735" s="91">
        <v>4</v>
      </c>
      <c r="O735" s="98">
        <v>0.94</v>
      </c>
      <c r="P735" s="112">
        <v>39038</v>
      </c>
      <c r="Q735" s="57">
        <v>39266</v>
      </c>
      <c r="R735" s="91" t="s">
        <v>4325</v>
      </c>
      <c r="S735" s="91" t="s">
        <v>1540</v>
      </c>
      <c r="T735" s="91" t="s">
        <v>1541</v>
      </c>
      <c r="U735" s="31" t="s">
        <v>3302</v>
      </c>
      <c r="W735" s="31" t="s">
        <v>4322</v>
      </c>
      <c r="Y735" s="42"/>
      <c r="Z735" s="7"/>
      <c r="AA735" s="42"/>
      <c r="AB735" s="7"/>
      <c r="AC735" s="5"/>
      <c r="AD735" s="7"/>
      <c r="AE735" s="7"/>
      <c r="AF735" s="7"/>
      <c r="AG735" s="35"/>
      <c r="AH735" s="7"/>
      <c r="AI735" s="5"/>
      <c r="AJ735" s="9"/>
      <c r="AK735" s="9"/>
      <c r="AL735" s="9"/>
      <c r="AM735" s="5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7"/>
      <c r="BP735" s="5"/>
      <c r="BQ735" s="5"/>
      <c r="BR735" s="43"/>
      <c r="BS735" s="44"/>
      <c r="BT735" s="9"/>
      <c r="BU735" s="9"/>
      <c r="BV735" s="9"/>
      <c r="BW735" s="9"/>
      <c r="BX735" s="7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</row>
    <row r="736" spans="1:148" ht="18.75">
      <c r="A736" s="124"/>
      <c r="B736" s="13"/>
      <c r="C736" s="125"/>
      <c r="D736" s="32"/>
      <c r="E736" s="58">
        <v>293991</v>
      </c>
      <c r="G736" s="54" t="s">
        <v>3655</v>
      </c>
      <c r="H736" s="55" t="s">
        <v>485</v>
      </c>
      <c r="I736" s="54" t="s">
        <v>3656</v>
      </c>
      <c r="J736" s="91">
        <v>350222</v>
      </c>
      <c r="K736" s="91"/>
      <c r="L736" s="54" t="s">
        <v>3656</v>
      </c>
      <c r="M736" s="91">
        <v>78705</v>
      </c>
      <c r="N736" s="91">
        <v>49</v>
      </c>
      <c r="O736" s="98">
        <v>0.322</v>
      </c>
      <c r="P736" s="57">
        <v>38813</v>
      </c>
      <c r="Q736" s="57">
        <v>38894</v>
      </c>
      <c r="R736" s="31" t="s">
        <v>2012</v>
      </c>
      <c r="S736" s="92" t="s">
        <v>2536</v>
      </c>
      <c r="T736" s="92" t="s">
        <v>1384</v>
      </c>
      <c r="U736" s="31" t="s">
        <v>3302</v>
      </c>
      <c r="W736" s="31" t="s">
        <v>1814</v>
      </c>
      <c r="Y736" s="42"/>
      <c r="Z736" s="7"/>
      <c r="AA736" s="42"/>
      <c r="AB736" s="7"/>
      <c r="AC736" s="5"/>
      <c r="AD736" s="7"/>
      <c r="AE736" s="7"/>
      <c r="AF736" s="7"/>
      <c r="AG736" s="35"/>
      <c r="AH736" s="7"/>
      <c r="AI736" s="5"/>
      <c r="AJ736" s="9"/>
      <c r="AK736" s="9"/>
      <c r="AL736" s="9"/>
      <c r="AM736" s="5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7"/>
      <c r="BP736" s="5"/>
      <c r="BQ736" s="5"/>
      <c r="BR736" s="43"/>
      <c r="BS736" s="44"/>
      <c r="BT736" s="9"/>
      <c r="BU736" s="9"/>
      <c r="BV736" s="9"/>
      <c r="BW736" s="9"/>
      <c r="BX736" s="7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</row>
    <row r="737" spans="2:148" ht="18.75">
      <c r="B737" s="13"/>
      <c r="C737" s="31"/>
      <c r="D737" s="32"/>
      <c r="E737" s="58">
        <v>293988</v>
      </c>
      <c r="G737" s="54" t="s">
        <v>3653</v>
      </c>
      <c r="H737" s="55" t="s">
        <v>484</v>
      </c>
      <c r="I737" s="54" t="s">
        <v>3654</v>
      </c>
      <c r="J737" s="91">
        <v>3212846</v>
      </c>
      <c r="K737" s="91"/>
      <c r="L737" s="54" t="s">
        <v>3654</v>
      </c>
      <c r="M737" s="91">
        <v>78705</v>
      </c>
      <c r="N737" s="91">
        <v>49</v>
      </c>
      <c r="O737" s="98">
        <v>0.322</v>
      </c>
      <c r="P737" s="57">
        <v>38813</v>
      </c>
      <c r="Q737" s="57">
        <v>38894</v>
      </c>
      <c r="R737" s="31" t="s">
        <v>2012</v>
      </c>
      <c r="S737" s="92" t="s">
        <v>2536</v>
      </c>
      <c r="T737" s="92" t="s">
        <v>1384</v>
      </c>
      <c r="U737" s="31" t="s">
        <v>3302</v>
      </c>
      <c r="W737" s="31" t="s">
        <v>1814</v>
      </c>
      <c r="Y737" s="42"/>
      <c r="Z737" s="7"/>
      <c r="AA737" s="42"/>
      <c r="AB737" s="7"/>
      <c r="AC737" s="5"/>
      <c r="AD737" s="7"/>
      <c r="AE737" s="7"/>
      <c r="AF737" s="7"/>
      <c r="AG737" s="35"/>
      <c r="AH737" s="7"/>
      <c r="AI737" s="5"/>
      <c r="AJ737" s="9"/>
      <c r="AK737" s="9"/>
      <c r="AL737" s="9"/>
      <c r="AM737" s="5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7"/>
      <c r="BP737" s="5"/>
      <c r="BQ737" s="5"/>
      <c r="BR737" s="43"/>
      <c r="BS737" s="44"/>
      <c r="BT737" s="9"/>
      <c r="BU737" s="9"/>
      <c r="BV737" s="9"/>
      <c r="BW737" s="9"/>
      <c r="BX737" s="7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</row>
    <row r="738" spans="2:148" ht="18.75">
      <c r="B738" s="13"/>
      <c r="C738" s="31"/>
      <c r="D738" s="32"/>
      <c r="E738" s="124">
        <v>11227423</v>
      </c>
      <c r="F738" s="13"/>
      <c r="G738" s="125" t="s">
        <v>5222</v>
      </c>
      <c r="H738" s="125" t="s">
        <v>5220</v>
      </c>
      <c r="I738" s="125" t="s">
        <v>5221</v>
      </c>
      <c r="J738" s="126">
        <v>5111244</v>
      </c>
      <c r="K738" s="13"/>
      <c r="M738" s="126" t="s">
        <v>3923</v>
      </c>
      <c r="N738" s="31">
        <v>66</v>
      </c>
      <c r="O738" s="129">
        <v>11.167</v>
      </c>
      <c r="P738" s="127">
        <v>41914</v>
      </c>
      <c r="Q738" s="127">
        <v>42233</v>
      </c>
      <c r="R738" s="126" t="s">
        <v>5238</v>
      </c>
      <c r="S738" s="126" t="s">
        <v>5253</v>
      </c>
      <c r="T738" s="126" t="s">
        <v>5252</v>
      </c>
      <c r="U738" s="126" t="s">
        <v>906</v>
      </c>
      <c r="V738" s="126"/>
      <c r="W738" s="31" t="s">
        <v>5261</v>
      </c>
      <c r="Y738" s="42"/>
      <c r="Z738" s="7"/>
      <c r="AA738" s="42"/>
      <c r="AB738" s="7"/>
      <c r="AC738" s="5"/>
      <c r="AD738" s="7"/>
      <c r="AE738" s="7"/>
      <c r="AF738" s="7"/>
      <c r="AG738" s="35"/>
      <c r="AH738" s="7"/>
      <c r="AI738" s="5"/>
      <c r="AJ738" s="9"/>
      <c r="AK738" s="9"/>
      <c r="AL738" s="9"/>
      <c r="AM738" s="5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7"/>
      <c r="BP738" s="5"/>
      <c r="BQ738" s="5"/>
      <c r="BR738" s="43"/>
      <c r="BS738" s="44"/>
      <c r="BT738" s="9"/>
      <c r="BU738" s="9"/>
      <c r="BV738" s="9"/>
      <c r="BW738" s="9"/>
      <c r="BX738" s="7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</row>
    <row r="739" spans="2:148" ht="18.75">
      <c r="B739" s="13"/>
      <c r="C739" s="31"/>
      <c r="D739" s="32"/>
      <c r="E739" s="124" t="s">
        <v>5816</v>
      </c>
      <c r="F739" s="13"/>
      <c r="G739" s="125" t="s">
        <v>5781</v>
      </c>
      <c r="H739" s="125" t="s">
        <v>5815</v>
      </c>
      <c r="I739" s="125" t="s">
        <v>5399</v>
      </c>
      <c r="J739" s="126">
        <v>5199330</v>
      </c>
      <c r="K739" s="13"/>
      <c r="M739" s="126" t="s">
        <v>3923</v>
      </c>
      <c r="N739" s="31">
        <v>83</v>
      </c>
      <c r="O739" s="129">
        <v>17.15</v>
      </c>
      <c r="P739" s="127">
        <v>42131</v>
      </c>
      <c r="Q739" s="13"/>
      <c r="R739" s="126" t="s">
        <v>4460</v>
      </c>
      <c r="S739" s="126" t="s">
        <v>5432</v>
      </c>
      <c r="T739" s="126" t="s">
        <v>5252</v>
      </c>
      <c r="U739" s="126" t="s">
        <v>2753</v>
      </c>
      <c r="V739" s="126"/>
      <c r="W739" s="92" t="s">
        <v>5449</v>
      </c>
      <c r="Y739" s="42"/>
      <c r="Z739" s="7"/>
      <c r="AA739" s="42"/>
      <c r="AB739" s="7"/>
      <c r="AC739" s="5"/>
      <c r="AD739" s="7"/>
      <c r="AE739" s="7"/>
      <c r="AF739" s="7"/>
      <c r="AG739" s="35"/>
      <c r="AH739" s="7"/>
      <c r="AI739" s="5"/>
      <c r="AJ739" s="9"/>
      <c r="AK739" s="9"/>
      <c r="AL739" s="9"/>
      <c r="AM739" s="5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7"/>
      <c r="BP739" s="5"/>
      <c r="BQ739" s="5"/>
      <c r="BR739" s="43"/>
      <c r="BS739" s="44"/>
      <c r="BT739" s="9"/>
      <c r="BU739" s="9"/>
      <c r="BV739" s="9"/>
      <c r="BW739" s="9"/>
      <c r="BX739" s="7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</row>
    <row r="740" spans="2:148" ht="18.75">
      <c r="B740" s="13"/>
      <c r="C740" s="31"/>
      <c r="D740" s="32"/>
      <c r="E740" s="56" t="s">
        <v>2411</v>
      </c>
      <c r="G740" s="125" t="s">
        <v>2326</v>
      </c>
      <c r="H740" s="55" t="s">
        <v>2412</v>
      </c>
      <c r="I740" s="54" t="s">
        <v>1890</v>
      </c>
      <c r="J740" s="91">
        <v>3214280</v>
      </c>
      <c r="K740" s="91"/>
      <c r="L740" s="54" t="s">
        <v>1890</v>
      </c>
      <c r="M740" s="91">
        <v>78750</v>
      </c>
      <c r="N740" s="91">
        <v>145</v>
      </c>
      <c r="O740" s="98">
        <v>19.82</v>
      </c>
      <c r="P740" s="57">
        <v>38827</v>
      </c>
      <c r="Q740" s="57">
        <v>39070</v>
      </c>
      <c r="R740" s="91" t="s">
        <v>596</v>
      </c>
      <c r="S740" s="92" t="s">
        <v>4305</v>
      </c>
      <c r="T740" s="92" t="s">
        <v>4306</v>
      </c>
      <c r="U740" s="31" t="s">
        <v>3302</v>
      </c>
      <c r="W740" s="31" t="s">
        <v>1814</v>
      </c>
      <c r="Y740" s="42"/>
      <c r="Z740" s="7"/>
      <c r="AA740" s="42"/>
      <c r="AB740" s="7"/>
      <c r="AC740" s="5"/>
      <c r="AD740" s="7"/>
      <c r="AE740" s="7"/>
      <c r="AF740" s="7"/>
      <c r="AG740" s="35"/>
      <c r="AH740" s="7"/>
      <c r="AI740" s="5"/>
      <c r="AJ740" s="9"/>
      <c r="AK740" s="9"/>
      <c r="AL740" s="9"/>
      <c r="AM740" s="5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7"/>
      <c r="BP740" s="5"/>
      <c r="BQ740" s="5"/>
      <c r="BR740" s="43"/>
      <c r="BS740" s="44"/>
      <c r="BT740" s="9"/>
      <c r="BU740" s="9"/>
      <c r="BV740" s="9"/>
      <c r="BW740" s="9"/>
      <c r="BX740" s="7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</row>
    <row r="741" spans="2:148" ht="18.75">
      <c r="B741" s="13"/>
      <c r="C741" s="31"/>
      <c r="D741" s="32"/>
      <c r="E741" s="124" t="s">
        <v>5155</v>
      </c>
      <c r="F741" s="13"/>
      <c r="G741" s="125" t="s">
        <v>5170</v>
      </c>
      <c r="H741" s="125" t="s">
        <v>5156</v>
      </c>
      <c r="I741" s="125" t="s">
        <v>4759</v>
      </c>
      <c r="J741" s="126">
        <v>455522</v>
      </c>
      <c r="K741" s="13"/>
      <c r="L741" s="125"/>
      <c r="M741" s="126" t="s">
        <v>2777</v>
      </c>
      <c r="N741" s="31">
        <v>50</v>
      </c>
      <c r="O741" s="129">
        <v>7.315</v>
      </c>
      <c r="P741" s="127">
        <v>41486</v>
      </c>
      <c r="Q741" s="127">
        <v>42137</v>
      </c>
      <c r="R741" s="126" t="s">
        <v>4785</v>
      </c>
      <c r="S741" s="126" t="s">
        <v>4784</v>
      </c>
      <c r="T741" s="126" t="s">
        <v>2329</v>
      </c>
      <c r="U741" s="31" t="s">
        <v>906</v>
      </c>
      <c r="W741" s="31" t="s">
        <v>4801</v>
      </c>
      <c r="Y741" s="42"/>
      <c r="Z741" s="7"/>
      <c r="AA741" s="42"/>
      <c r="AB741" s="7"/>
      <c r="AC741" s="5"/>
      <c r="AD741" s="7"/>
      <c r="AE741" s="7"/>
      <c r="AF741" s="7"/>
      <c r="AG741" s="35"/>
      <c r="AH741" s="7"/>
      <c r="AI741" s="5"/>
      <c r="AJ741" s="9"/>
      <c r="AK741" s="9"/>
      <c r="AL741" s="9"/>
      <c r="AM741" s="5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7"/>
      <c r="BP741" s="5"/>
      <c r="BQ741" s="5"/>
      <c r="BR741" s="43"/>
      <c r="BS741" s="44"/>
      <c r="BT741" s="9"/>
      <c r="BU741" s="9"/>
      <c r="BV741" s="9"/>
      <c r="BW741" s="9"/>
      <c r="BX741" s="7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</row>
    <row r="742" spans="2:148" ht="18.75">
      <c r="B742" s="13"/>
      <c r="C742" s="31"/>
      <c r="D742" s="32"/>
      <c r="E742" s="32">
        <v>202817</v>
      </c>
      <c r="G742" s="13" t="s">
        <v>2834</v>
      </c>
      <c r="H742" s="13" t="s">
        <v>980</v>
      </c>
      <c r="I742" s="47" t="s">
        <v>4005</v>
      </c>
      <c r="J742" s="46"/>
      <c r="K742" s="46"/>
      <c r="L742" s="13" t="s">
        <v>2999</v>
      </c>
      <c r="M742" s="31">
        <v>78701</v>
      </c>
      <c r="N742" s="40">
        <v>140</v>
      </c>
      <c r="O742" s="51">
        <v>1.767</v>
      </c>
      <c r="P742" s="30">
        <v>37363</v>
      </c>
      <c r="Q742" s="30">
        <v>37434</v>
      </c>
      <c r="R742" s="31" t="s">
        <v>76</v>
      </c>
      <c r="S742" s="31" t="s">
        <v>4247</v>
      </c>
      <c r="T742" s="31" t="s">
        <v>1384</v>
      </c>
      <c r="U742" s="31" t="s">
        <v>3302</v>
      </c>
      <c r="W742" s="31" t="s">
        <v>2301</v>
      </c>
      <c r="Y742" s="42"/>
      <c r="Z742" s="7"/>
      <c r="AA742" s="42"/>
      <c r="AB742" s="7"/>
      <c r="AC742" s="5"/>
      <c r="AD742" s="7"/>
      <c r="AE742" s="7"/>
      <c r="AF742" s="7"/>
      <c r="AG742" s="35"/>
      <c r="AH742" s="7"/>
      <c r="AI742" s="5"/>
      <c r="AJ742" s="9"/>
      <c r="AK742" s="9"/>
      <c r="AL742" s="9"/>
      <c r="AM742" s="5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7"/>
      <c r="BP742" s="5"/>
      <c r="BQ742" s="5"/>
      <c r="BR742" s="43"/>
      <c r="BS742" s="44"/>
      <c r="BT742" s="9"/>
      <c r="BU742" s="9"/>
      <c r="BV742" s="9"/>
      <c r="BW742" s="9"/>
      <c r="BX742" s="7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</row>
    <row r="743" spans="2:148" ht="18.75">
      <c r="B743" s="124"/>
      <c r="C743" s="13"/>
      <c r="D743" s="125"/>
      <c r="E743" s="58">
        <v>243768</v>
      </c>
      <c r="G743" s="54" t="s">
        <v>1411</v>
      </c>
      <c r="H743" s="54" t="s">
        <v>3838</v>
      </c>
      <c r="I743" s="13" t="s">
        <v>787</v>
      </c>
      <c r="J743" s="31">
        <v>1118767</v>
      </c>
      <c r="L743" s="54" t="s">
        <v>1412</v>
      </c>
      <c r="M743" s="31">
        <v>78702</v>
      </c>
      <c r="N743" s="31">
        <v>3</v>
      </c>
      <c r="O743" s="51">
        <v>0.2</v>
      </c>
      <c r="P743" s="57">
        <v>38287</v>
      </c>
      <c r="Q743" s="68">
        <v>38372</v>
      </c>
      <c r="R743" s="4" t="s">
        <v>4073</v>
      </c>
      <c r="S743" s="4" t="s">
        <v>4074</v>
      </c>
      <c r="T743" s="4" t="s">
        <v>4075</v>
      </c>
      <c r="U743" s="31" t="s">
        <v>2049</v>
      </c>
      <c r="W743" s="31" t="s">
        <v>589</v>
      </c>
      <c r="Y743" s="42"/>
      <c r="Z743" s="7"/>
      <c r="AA743" s="42"/>
      <c r="AB743" s="7"/>
      <c r="AC743" s="5"/>
      <c r="AD743" s="7"/>
      <c r="AE743" s="7"/>
      <c r="AF743" s="7"/>
      <c r="AG743" s="35"/>
      <c r="AH743" s="7"/>
      <c r="AI743" s="5"/>
      <c r="AJ743" s="9"/>
      <c r="AK743" s="9"/>
      <c r="AL743" s="9"/>
      <c r="AM743" s="5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7"/>
      <c r="BP743" s="5"/>
      <c r="BQ743" s="5"/>
      <c r="BR743" s="43"/>
      <c r="BS743" s="44"/>
      <c r="BT743" s="9"/>
      <c r="BU743" s="9"/>
      <c r="BV743" s="9"/>
      <c r="BW743" s="9"/>
      <c r="BX743" s="7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</row>
    <row r="744" spans="1:148" ht="18.75">
      <c r="A744" s="124"/>
      <c r="B744" s="13"/>
      <c r="C744" s="125"/>
      <c r="D744" s="32"/>
      <c r="E744" s="58">
        <v>231054</v>
      </c>
      <c r="G744" s="54" t="s">
        <v>3933</v>
      </c>
      <c r="H744" s="54" t="s">
        <v>3934</v>
      </c>
      <c r="I744" s="13" t="s">
        <v>3935</v>
      </c>
      <c r="L744" s="54" t="s">
        <v>3936</v>
      </c>
      <c r="M744" s="31">
        <v>78705</v>
      </c>
      <c r="N744" s="31">
        <v>55</v>
      </c>
      <c r="O744" s="51">
        <v>0.491</v>
      </c>
      <c r="P744" s="57">
        <v>38057</v>
      </c>
      <c r="Q744" s="57">
        <v>38128</v>
      </c>
      <c r="R744" s="31" t="s">
        <v>1685</v>
      </c>
      <c r="S744" s="31" t="s">
        <v>3937</v>
      </c>
      <c r="T744" s="31" t="s">
        <v>3938</v>
      </c>
      <c r="U744" s="31" t="s">
        <v>3302</v>
      </c>
      <c r="W744" s="31" t="s">
        <v>2647</v>
      </c>
      <c r="Y744" s="42"/>
      <c r="Z744" s="7"/>
      <c r="AA744" s="42"/>
      <c r="AB744" s="7"/>
      <c r="AC744" s="5"/>
      <c r="AD744" s="7"/>
      <c r="AE744" s="7"/>
      <c r="AF744" s="7"/>
      <c r="AG744" s="35"/>
      <c r="AH744" s="7"/>
      <c r="AI744" s="5"/>
      <c r="AJ744" s="9"/>
      <c r="AK744" s="9"/>
      <c r="AL744" s="9"/>
      <c r="AM744" s="5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7"/>
      <c r="BP744" s="5"/>
      <c r="BQ744" s="5"/>
      <c r="BR744" s="43"/>
      <c r="BS744" s="44"/>
      <c r="BT744" s="9"/>
      <c r="BU744" s="9"/>
      <c r="BV744" s="9"/>
      <c r="BW744" s="9"/>
      <c r="BX744" s="7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</row>
    <row r="745" spans="2:148" ht="18.75">
      <c r="B745" s="13"/>
      <c r="C745" s="31"/>
      <c r="D745" s="32"/>
      <c r="E745" s="32">
        <v>10080679</v>
      </c>
      <c r="G745" s="13" t="s">
        <v>3924</v>
      </c>
      <c r="H745" s="13" t="s">
        <v>3925</v>
      </c>
      <c r="I745" s="13" t="s">
        <v>3926</v>
      </c>
      <c r="J745" s="31">
        <v>3290528</v>
      </c>
      <c r="L745" s="57"/>
      <c r="M745" s="31" t="s">
        <v>3927</v>
      </c>
      <c r="N745" s="31">
        <v>221</v>
      </c>
      <c r="O745" s="51">
        <v>15.02</v>
      </c>
      <c r="P745" s="57">
        <v>39367</v>
      </c>
      <c r="Q745" s="13"/>
      <c r="R745" s="92" t="s">
        <v>1547</v>
      </c>
      <c r="S745" s="92" t="s">
        <v>1513</v>
      </c>
      <c r="T745" s="31" t="s">
        <v>1514</v>
      </c>
      <c r="U745" s="31" t="s">
        <v>554</v>
      </c>
      <c r="W745" s="31" t="s">
        <v>2291</v>
      </c>
      <c r="Y745" s="42"/>
      <c r="Z745" s="7"/>
      <c r="AA745" s="42"/>
      <c r="AB745" s="7"/>
      <c r="AC745" s="5"/>
      <c r="AD745" s="7"/>
      <c r="AE745" s="7"/>
      <c r="AF745" s="7"/>
      <c r="AG745" s="35"/>
      <c r="AH745" s="7"/>
      <c r="AI745" s="5"/>
      <c r="AJ745" s="9"/>
      <c r="AK745" s="9"/>
      <c r="AL745" s="9"/>
      <c r="AM745" s="5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7"/>
      <c r="BP745" s="5"/>
      <c r="BQ745" s="5"/>
      <c r="BR745" s="43"/>
      <c r="BS745" s="44"/>
      <c r="BT745" s="9"/>
      <c r="BU745" s="9"/>
      <c r="BV745" s="9"/>
      <c r="BW745" s="9"/>
      <c r="BX745" s="7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</row>
    <row r="746" spans="2:148" ht="18.75">
      <c r="B746" s="13"/>
      <c r="C746" s="31"/>
      <c r="D746" s="32"/>
      <c r="E746" s="32">
        <v>10081185</v>
      </c>
      <c r="G746" s="13" t="s">
        <v>563</v>
      </c>
      <c r="H746" s="13" t="s">
        <v>713</v>
      </c>
      <c r="I746" s="13" t="s">
        <v>1517</v>
      </c>
      <c r="J746" s="31">
        <v>3342795</v>
      </c>
      <c r="L746" s="57"/>
      <c r="M746" s="31">
        <v>78753</v>
      </c>
      <c r="N746" s="31">
        <v>288</v>
      </c>
      <c r="O746" s="51">
        <v>16.1</v>
      </c>
      <c r="P746" s="57">
        <v>39370</v>
      </c>
      <c r="Q746" s="13"/>
      <c r="R746" s="92" t="s">
        <v>1547</v>
      </c>
      <c r="S746" s="92" t="s">
        <v>1518</v>
      </c>
      <c r="T746" s="31" t="s">
        <v>3082</v>
      </c>
      <c r="U746" s="31" t="s">
        <v>554</v>
      </c>
      <c r="W746" s="31" t="s">
        <v>2291</v>
      </c>
      <c r="Y746" s="42"/>
      <c r="Z746" s="7"/>
      <c r="AA746" s="42"/>
      <c r="AB746" s="7"/>
      <c r="AC746" s="5"/>
      <c r="AD746" s="7"/>
      <c r="AE746" s="7"/>
      <c r="AF746" s="7"/>
      <c r="AG746" s="35"/>
      <c r="AH746" s="7"/>
      <c r="AI746" s="5"/>
      <c r="AJ746" s="9"/>
      <c r="AK746" s="9"/>
      <c r="AL746" s="9"/>
      <c r="AM746" s="5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7"/>
      <c r="BP746" s="5"/>
      <c r="BQ746" s="5"/>
      <c r="BR746" s="43"/>
      <c r="BS746" s="44"/>
      <c r="BT746" s="9"/>
      <c r="BU746" s="9"/>
      <c r="BV746" s="9"/>
      <c r="BW746" s="9"/>
      <c r="BX746" s="7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</row>
    <row r="747" spans="2:148" ht="18.75">
      <c r="B747" s="13"/>
      <c r="C747" s="31"/>
      <c r="D747" s="32"/>
      <c r="E747" s="124">
        <v>10179399</v>
      </c>
      <c r="F747" s="13"/>
      <c r="G747" s="125" t="s">
        <v>2194</v>
      </c>
      <c r="H747" s="125" t="s">
        <v>713</v>
      </c>
      <c r="I747" s="125" t="s">
        <v>2193</v>
      </c>
      <c r="J747" s="126">
        <v>3342795</v>
      </c>
      <c r="K747" s="13"/>
      <c r="M747" s="126" t="s">
        <v>2195</v>
      </c>
      <c r="N747" s="31">
        <v>288</v>
      </c>
      <c r="O747" s="129">
        <v>16.1</v>
      </c>
      <c r="P747" s="127">
        <v>39666</v>
      </c>
      <c r="Q747" s="13"/>
      <c r="R747" s="126" t="s">
        <v>1547</v>
      </c>
      <c r="S747" s="126" t="s">
        <v>63</v>
      </c>
      <c r="T747" s="126" t="s">
        <v>3082</v>
      </c>
      <c r="U747" s="126" t="s">
        <v>554</v>
      </c>
      <c r="V747" s="126"/>
      <c r="W747" s="31" t="s">
        <v>187</v>
      </c>
      <c r="Y747" s="42"/>
      <c r="Z747" s="7"/>
      <c r="AA747" s="42"/>
      <c r="AB747" s="7"/>
      <c r="AC747" s="5"/>
      <c r="AD747" s="7"/>
      <c r="AE747" s="7"/>
      <c r="AF747" s="7"/>
      <c r="AG747" s="35"/>
      <c r="AH747" s="7"/>
      <c r="AI747" s="5"/>
      <c r="AJ747" s="9"/>
      <c r="AK747" s="9"/>
      <c r="AL747" s="9"/>
      <c r="AM747" s="5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7"/>
      <c r="BP747" s="5"/>
      <c r="BQ747" s="5"/>
      <c r="BR747" s="43"/>
      <c r="BS747" s="44"/>
      <c r="BT747" s="9"/>
      <c r="BU747" s="9"/>
      <c r="BV747" s="9"/>
      <c r="BW747" s="9"/>
      <c r="BX747" s="7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</row>
    <row r="748" spans="2:148" ht="18.75">
      <c r="B748" s="13"/>
      <c r="C748" s="31"/>
      <c r="D748" s="32"/>
      <c r="E748" s="124">
        <v>11175559</v>
      </c>
      <c r="F748" s="13"/>
      <c r="G748" s="125" t="s">
        <v>5130</v>
      </c>
      <c r="H748" s="125" t="s">
        <v>5166</v>
      </c>
      <c r="I748" s="125" t="s">
        <v>5129</v>
      </c>
      <c r="J748" s="126">
        <v>3555389</v>
      </c>
      <c r="K748" s="125"/>
      <c r="L748" s="125"/>
      <c r="M748" s="126" t="s">
        <v>3927</v>
      </c>
      <c r="N748" s="31">
        <v>118</v>
      </c>
      <c r="O748" s="129">
        <v>12.113</v>
      </c>
      <c r="P748" s="127">
        <v>41823</v>
      </c>
      <c r="Q748" s="127">
        <v>42130</v>
      </c>
      <c r="R748" s="31" t="s">
        <v>4877</v>
      </c>
      <c r="S748" s="126" t="s">
        <v>5167</v>
      </c>
      <c r="T748" s="126" t="s">
        <v>2235</v>
      </c>
      <c r="U748" s="31" t="s">
        <v>906</v>
      </c>
      <c r="W748" s="31" t="s">
        <v>5175</v>
      </c>
      <c r="Y748" s="42"/>
      <c r="Z748" s="43"/>
      <c r="AA748" s="42"/>
      <c r="AB748" s="7"/>
      <c r="AC748" s="5"/>
      <c r="AD748" s="7"/>
      <c r="AE748" s="7"/>
      <c r="AF748" s="7"/>
      <c r="AG748" s="35"/>
      <c r="AH748" s="7"/>
      <c r="AI748" s="5"/>
      <c r="AJ748" s="9"/>
      <c r="AK748" s="9"/>
      <c r="AL748" s="9"/>
      <c r="AM748" s="5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7"/>
      <c r="BP748" s="5"/>
      <c r="BQ748" s="5"/>
      <c r="BR748" s="43"/>
      <c r="BS748" s="44"/>
      <c r="BT748" s="9"/>
      <c r="BU748" s="9"/>
      <c r="BV748" s="9"/>
      <c r="BW748" s="9"/>
      <c r="BX748" s="7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</row>
    <row r="749" spans="1:148" ht="18.75">
      <c r="A749" s="124"/>
      <c r="B749" s="13"/>
      <c r="C749" s="125"/>
      <c r="D749" s="32"/>
      <c r="E749" s="32">
        <v>10079864</v>
      </c>
      <c r="G749" s="13" t="s">
        <v>3921</v>
      </c>
      <c r="H749" s="13" t="s">
        <v>38</v>
      </c>
      <c r="I749" s="13" t="s">
        <v>3922</v>
      </c>
      <c r="J749" s="31">
        <v>3323795</v>
      </c>
      <c r="L749" s="57"/>
      <c r="M749" s="31" t="s">
        <v>3923</v>
      </c>
      <c r="N749" s="31">
        <v>225</v>
      </c>
      <c r="O749" s="51">
        <v>8.32</v>
      </c>
      <c r="P749" s="57">
        <v>39365</v>
      </c>
      <c r="Q749" s="57">
        <v>39694</v>
      </c>
      <c r="R749" s="92" t="s">
        <v>1655</v>
      </c>
      <c r="S749" s="92" t="s">
        <v>1641</v>
      </c>
      <c r="T749" s="31" t="s">
        <v>1121</v>
      </c>
      <c r="U749" s="31" t="s">
        <v>3302</v>
      </c>
      <c r="W749" s="31" t="s">
        <v>2291</v>
      </c>
      <c r="Y749" s="42"/>
      <c r="Z749" s="43"/>
      <c r="AA749" s="42"/>
      <c r="AB749" s="7"/>
      <c r="AC749" s="5"/>
      <c r="AD749" s="7"/>
      <c r="AE749" s="7"/>
      <c r="AF749" s="7"/>
      <c r="AG749" s="35"/>
      <c r="AH749" s="7"/>
      <c r="AI749" s="5"/>
      <c r="AJ749" s="9"/>
      <c r="AK749" s="9"/>
      <c r="AL749" s="9"/>
      <c r="AM749" s="5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7"/>
      <c r="BP749" s="5"/>
      <c r="BQ749" s="5"/>
      <c r="BR749" s="16"/>
      <c r="BS749" s="44"/>
      <c r="BT749" s="9"/>
      <c r="BU749" s="9"/>
      <c r="BV749" s="9"/>
      <c r="BW749" s="9"/>
      <c r="BX749" s="7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</row>
    <row r="750" spans="4:148" ht="18.75">
      <c r="D750" s="32"/>
      <c r="E750" s="124">
        <v>10617061</v>
      </c>
      <c r="F750" s="13"/>
      <c r="G750" s="125" t="s">
        <v>3941</v>
      </c>
      <c r="H750" s="125" t="s">
        <v>3939</v>
      </c>
      <c r="I750" s="125" t="s">
        <v>3940</v>
      </c>
      <c r="J750" s="126">
        <v>3540409</v>
      </c>
      <c r="K750" s="13"/>
      <c r="M750" s="126" t="s">
        <v>546</v>
      </c>
      <c r="N750" s="31">
        <v>570</v>
      </c>
      <c r="O750" s="51">
        <v>27.654</v>
      </c>
      <c r="P750" s="127">
        <v>40729</v>
      </c>
      <c r="Q750" s="127">
        <v>40998</v>
      </c>
      <c r="R750" s="31" t="s">
        <v>4073</v>
      </c>
      <c r="S750" s="126" t="s">
        <v>2125</v>
      </c>
      <c r="T750" s="126" t="s">
        <v>2224</v>
      </c>
      <c r="U750" s="31" t="s">
        <v>3302</v>
      </c>
      <c r="W750" s="31" t="s">
        <v>3104</v>
      </c>
      <c r="Y750" s="42"/>
      <c r="Z750" s="16"/>
      <c r="AA750" s="42"/>
      <c r="AB750" s="7"/>
      <c r="AC750" s="5"/>
      <c r="AD750" s="7"/>
      <c r="AE750" s="7"/>
      <c r="AF750" s="7"/>
      <c r="AG750" s="35"/>
      <c r="AH750" s="7"/>
      <c r="AI750" s="5"/>
      <c r="AJ750" s="9"/>
      <c r="AK750" s="9"/>
      <c r="AL750" s="9"/>
      <c r="AM750" s="5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7"/>
      <c r="BP750" s="5"/>
      <c r="BQ750" s="5"/>
      <c r="BR750" s="16"/>
      <c r="BS750" s="7"/>
      <c r="BT750" s="9"/>
      <c r="BU750" s="9"/>
      <c r="BV750" s="9"/>
      <c r="BW750" s="9"/>
      <c r="BX750" s="7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</row>
    <row r="751" spans="2:148" ht="18.75">
      <c r="B751" s="13"/>
      <c r="C751" s="124"/>
      <c r="D751" s="32"/>
      <c r="E751" s="32">
        <v>145100</v>
      </c>
      <c r="G751" s="13" t="s">
        <v>430</v>
      </c>
      <c r="H751" s="13" t="s">
        <v>3293</v>
      </c>
      <c r="I751" s="13" t="s">
        <v>3294</v>
      </c>
      <c r="L751" s="13" t="s">
        <v>1794</v>
      </c>
      <c r="M751" s="31">
        <v>78701</v>
      </c>
      <c r="N751" s="40">
        <v>53</v>
      </c>
      <c r="O751" s="51">
        <v>0.27</v>
      </c>
      <c r="P751" s="30">
        <v>36651</v>
      </c>
      <c r="Q751" s="30">
        <v>36851</v>
      </c>
      <c r="R751" s="30"/>
      <c r="S751" s="31" t="s">
        <v>3768</v>
      </c>
      <c r="T751" s="31" t="s">
        <v>1208</v>
      </c>
      <c r="U751" s="31" t="s">
        <v>3302</v>
      </c>
      <c r="W751" s="31" t="s">
        <v>4231</v>
      </c>
      <c r="Y751" s="42"/>
      <c r="Z751" s="16"/>
      <c r="AA751" s="42"/>
      <c r="AB751" s="7"/>
      <c r="AC751" s="5"/>
      <c r="AD751" s="7"/>
      <c r="AE751" s="7"/>
      <c r="AF751" s="7"/>
      <c r="AG751" s="35"/>
      <c r="AH751" s="7"/>
      <c r="AI751" s="5"/>
      <c r="AJ751" s="9"/>
      <c r="AK751" s="9"/>
      <c r="AL751" s="9"/>
      <c r="AM751" s="5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7"/>
      <c r="BP751" s="5"/>
      <c r="BQ751" s="5"/>
      <c r="BR751" s="16"/>
      <c r="BS751" s="7"/>
      <c r="BT751" s="9"/>
      <c r="BU751" s="9"/>
      <c r="BV751" s="9"/>
      <c r="BW751" s="9"/>
      <c r="BX751" s="7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</row>
    <row r="752" spans="4:148" ht="18.75">
      <c r="D752" s="32"/>
      <c r="E752" s="124">
        <v>11436594</v>
      </c>
      <c r="F752" s="13"/>
      <c r="G752" s="125" t="s">
        <v>5716</v>
      </c>
      <c r="H752" s="13" t="s">
        <v>5717</v>
      </c>
      <c r="I752" s="125" t="s">
        <v>5718</v>
      </c>
      <c r="J752" s="126">
        <v>879638</v>
      </c>
      <c r="K752" s="13"/>
      <c r="M752" s="126" t="s">
        <v>534</v>
      </c>
      <c r="N752" s="31">
        <f>458+76</f>
        <v>534</v>
      </c>
      <c r="O752" s="51">
        <v>6.9</v>
      </c>
      <c r="P752" s="127">
        <v>42303</v>
      </c>
      <c r="Q752" s="125"/>
      <c r="R752" s="31" t="s">
        <v>259</v>
      </c>
      <c r="S752" s="126" t="s">
        <v>5719</v>
      </c>
      <c r="T752" s="126" t="s">
        <v>2223</v>
      </c>
      <c r="U752" s="126" t="s">
        <v>907</v>
      </c>
      <c r="V752" s="126"/>
      <c r="W752" s="92" t="s">
        <v>5676</v>
      </c>
      <c r="Y752" s="42"/>
      <c r="Z752" s="16"/>
      <c r="AA752" s="42"/>
      <c r="AB752" s="7"/>
      <c r="AC752" s="5"/>
      <c r="AD752" s="7"/>
      <c r="AE752" s="7"/>
      <c r="AF752" s="7"/>
      <c r="AG752" s="35"/>
      <c r="AH752" s="7"/>
      <c r="AI752" s="5"/>
      <c r="AJ752" s="9"/>
      <c r="AK752" s="9"/>
      <c r="AL752" s="9"/>
      <c r="AM752" s="5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7"/>
      <c r="BP752" s="5"/>
      <c r="BQ752" s="5"/>
      <c r="BR752" s="16"/>
      <c r="BS752" s="7"/>
      <c r="BT752" s="9"/>
      <c r="BU752" s="9"/>
      <c r="BV752" s="9"/>
      <c r="BW752" s="9"/>
      <c r="BX752" s="7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</row>
    <row r="753" spans="2:148" ht="18.75">
      <c r="B753" s="13"/>
      <c r="C753" s="31"/>
      <c r="D753" s="32"/>
      <c r="E753" s="124">
        <v>11436592</v>
      </c>
      <c r="F753" s="13"/>
      <c r="G753" s="125" t="s">
        <v>5720</v>
      </c>
      <c r="H753" s="13" t="s">
        <v>5721</v>
      </c>
      <c r="I753" s="125" t="s">
        <v>5722</v>
      </c>
      <c r="J753" s="126">
        <v>3393220</v>
      </c>
      <c r="K753" s="13"/>
      <c r="M753" s="126" t="s">
        <v>534</v>
      </c>
      <c r="N753" s="31">
        <v>162</v>
      </c>
      <c r="O753" s="51">
        <v>3.1</v>
      </c>
      <c r="P753" s="127">
        <v>42303</v>
      </c>
      <c r="Q753" s="125"/>
      <c r="R753" s="31" t="s">
        <v>259</v>
      </c>
      <c r="S753" s="126" t="s">
        <v>5719</v>
      </c>
      <c r="T753" s="126" t="s">
        <v>2223</v>
      </c>
      <c r="U753" s="126" t="s">
        <v>907</v>
      </c>
      <c r="V753" s="126"/>
      <c r="W753" s="92" t="s">
        <v>5676</v>
      </c>
      <c r="Y753" s="42"/>
      <c r="Z753" s="43"/>
      <c r="AA753" s="42"/>
      <c r="AB753" s="5"/>
      <c r="AC753" s="43"/>
      <c r="AD753" s="44"/>
      <c r="AE753" s="7"/>
      <c r="AF753" s="7"/>
      <c r="AG753" s="35"/>
      <c r="AH753" s="7"/>
      <c r="AI753" s="5"/>
      <c r="AJ753" s="9"/>
      <c r="AK753" s="9"/>
      <c r="AL753" s="9"/>
      <c r="AM753" s="5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7"/>
      <c r="BP753" s="5"/>
      <c r="BQ753" s="5"/>
      <c r="BR753" s="16"/>
      <c r="BS753" s="7"/>
      <c r="BT753" s="9"/>
      <c r="BU753" s="9"/>
      <c r="BV753" s="9"/>
      <c r="BW753" s="9"/>
      <c r="BX753" s="7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</row>
    <row r="754" spans="1:148" ht="18.75">
      <c r="A754" s="124"/>
      <c r="B754" s="13"/>
      <c r="C754" s="125"/>
      <c r="D754" s="32"/>
      <c r="E754" s="124">
        <v>11267947</v>
      </c>
      <c r="F754" s="13"/>
      <c r="G754" s="125" t="s">
        <v>5203</v>
      </c>
      <c r="H754" s="125" t="s">
        <v>5592</v>
      </c>
      <c r="I754" s="125" t="s">
        <v>5202</v>
      </c>
      <c r="J754" s="126">
        <v>838352</v>
      </c>
      <c r="K754" s="13"/>
      <c r="M754" s="126" t="s">
        <v>4071</v>
      </c>
      <c r="N754" s="31">
        <v>340</v>
      </c>
      <c r="O754" s="129">
        <v>4.22</v>
      </c>
      <c r="P754" s="127">
        <v>41995</v>
      </c>
      <c r="Q754" s="127">
        <v>42247</v>
      </c>
      <c r="R754" s="31" t="s">
        <v>259</v>
      </c>
      <c r="S754" s="126" t="s">
        <v>4887</v>
      </c>
      <c r="T754" s="126" t="s">
        <v>119</v>
      </c>
      <c r="U754" s="4" t="s">
        <v>177</v>
      </c>
      <c r="V754" s="4"/>
      <c r="W754" s="31" t="s">
        <v>5261</v>
      </c>
      <c r="Y754" s="42"/>
      <c r="Z754" s="7"/>
      <c r="AA754" s="42"/>
      <c r="AB754" s="5"/>
      <c r="AC754" s="7"/>
      <c r="AD754" s="44"/>
      <c r="AE754" s="7"/>
      <c r="AF754" s="7"/>
      <c r="AG754" s="35"/>
      <c r="AH754" s="7"/>
      <c r="AI754" s="5"/>
      <c r="AJ754" s="9"/>
      <c r="AK754" s="9"/>
      <c r="AL754" s="9"/>
      <c r="AM754" s="5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7"/>
      <c r="BP754" s="5"/>
      <c r="BQ754" s="5"/>
      <c r="BR754" s="43"/>
      <c r="BS754" s="44"/>
      <c r="BT754" s="9"/>
      <c r="BU754" s="9"/>
      <c r="BV754" s="9"/>
      <c r="BW754" s="9"/>
      <c r="BX754" s="7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</row>
    <row r="755" spans="1:148" ht="18.75">
      <c r="A755" s="124"/>
      <c r="B755" s="13"/>
      <c r="D755" s="32"/>
      <c r="E755" s="32">
        <v>216489</v>
      </c>
      <c r="G755" s="47" t="s">
        <v>2019</v>
      </c>
      <c r="H755" s="13" t="s">
        <v>2020</v>
      </c>
      <c r="I755" s="47" t="s">
        <v>2021</v>
      </c>
      <c r="J755" s="46"/>
      <c r="K755" s="46"/>
      <c r="L755" s="13" t="s">
        <v>2943</v>
      </c>
      <c r="M755" s="31">
        <v>78744</v>
      </c>
      <c r="N755" s="31">
        <v>163</v>
      </c>
      <c r="O755" s="51">
        <v>26.4</v>
      </c>
      <c r="P755" s="103">
        <v>37698</v>
      </c>
      <c r="Q755" s="103">
        <v>37916</v>
      </c>
      <c r="R755" s="31" t="s">
        <v>2012</v>
      </c>
      <c r="S755" s="31" t="s">
        <v>2013</v>
      </c>
      <c r="T755" s="31" t="s">
        <v>2014</v>
      </c>
      <c r="U755" s="4" t="s">
        <v>3302</v>
      </c>
      <c r="V755" s="4"/>
      <c r="W755" s="31" t="s">
        <v>2007</v>
      </c>
      <c r="Y755" s="42"/>
      <c r="Z755" s="7"/>
      <c r="AA755" s="42"/>
      <c r="AB755" s="5"/>
      <c r="AC755" s="7"/>
      <c r="AD755" s="44"/>
      <c r="AE755" s="7"/>
      <c r="AF755" s="7"/>
      <c r="AG755" s="35"/>
      <c r="AH755" s="7"/>
      <c r="AI755" s="5"/>
      <c r="AJ755" s="9"/>
      <c r="AK755" s="9"/>
      <c r="AL755" s="9"/>
      <c r="AM755" s="5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7"/>
      <c r="BP755" s="5"/>
      <c r="BQ755" s="5"/>
      <c r="BR755" s="43"/>
      <c r="BS755" s="44"/>
      <c r="BT755" s="9"/>
      <c r="BU755" s="9"/>
      <c r="BV755" s="9"/>
      <c r="BW755" s="9"/>
      <c r="BX755" s="7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</row>
    <row r="756" spans="2:148" ht="18.75">
      <c r="B756" s="13"/>
      <c r="C756" s="31"/>
      <c r="D756" s="32"/>
      <c r="E756" s="124">
        <v>11147071</v>
      </c>
      <c r="F756" s="13"/>
      <c r="G756" s="125" t="s">
        <v>5037</v>
      </c>
      <c r="H756" s="125" t="s">
        <v>5058</v>
      </c>
      <c r="I756" s="125" t="s">
        <v>5036</v>
      </c>
      <c r="J756" s="126">
        <v>5096155</v>
      </c>
      <c r="K756" s="13"/>
      <c r="M756" s="126" t="s">
        <v>4071</v>
      </c>
      <c r="N756" s="31">
        <v>32</v>
      </c>
      <c r="O756" s="129">
        <v>1.999</v>
      </c>
      <c r="P756" s="127">
        <v>41773</v>
      </c>
      <c r="Q756" s="127">
        <v>42157</v>
      </c>
      <c r="R756" s="31" t="s">
        <v>4460</v>
      </c>
      <c r="S756" s="126" t="s">
        <v>5059</v>
      </c>
      <c r="T756" s="126" t="s">
        <v>2224</v>
      </c>
      <c r="U756" s="31" t="s">
        <v>906</v>
      </c>
      <c r="W756" s="31" t="s">
        <v>5078</v>
      </c>
      <c r="Y756" s="42"/>
      <c r="Z756" s="7"/>
      <c r="AA756" s="42"/>
      <c r="AB756" s="5"/>
      <c r="AC756" s="43"/>
      <c r="AD756" s="44"/>
      <c r="AE756" s="7"/>
      <c r="AF756" s="7"/>
      <c r="AG756" s="35"/>
      <c r="AH756" s="7"/>
      <c r="AI756" s="5"/>
      <c r="AJ756" s="9"/>
      <c r="AK756" s="9"/>
      <c r="AL756" s="9"/>
      <c r="AM756" s="5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</row>
    <row r="757" spans="4:148" ht="18.75">
      <c r="D757" s="32"/>
      <c r="E757" s="124">
        <v>11630221</v>
      </c>
      <c r="F757" s="13"/>
      <c r="G757" s="202" t="s">
        <v>5980</v>
      </c>
      <c r="H757" s="202" t="s">
        <v>5978</v>
      </c>
      <c r="I757" s="202" t="s">
        <v>5979</v>
      </c>
      <c r="J757" s="202">
        <v>3426159</v>
      </c>
      <c r="K757" s="13"/>
      <c r="M757" s="209" t="s">
        <v>2640</v>
      </c>
      <c r="N757" s="210">
        <v>72</v>
      </c>
      <c r="O757" s="211">
        <v>2.87</v>
      </c>
      <c r="P757" s="212">
        <v>42683</v>
      </c>
      <c r="Q757" s="202"/>
      <c r="R757" s="31" t="s">
        <v>6018</v>
      </c>
      <c r="S757" s="209" t="s">
        <v>6025</v>
      </c>
      <c r="T757" s="209" t="s">
        <v>4674</v>
      </c>
      <c r="U757" s="126" t="s">
        <v>907</v>
      </c>
      <c r="V757" s="209">
        <v>1</v>
      </c>
      <c r="W757" s="31" t="s">
        <v>6048</v>
      </c>
      <c r="Y757" s="42"/>
      <c r="Z757" s="43"/>
      <c r="AA757" s="42"/>
      <c r="AB757" s="5"/>
      <c r="AC757" s="16"/>
      <c r="AD757" s="7"/>
      <c r="AE757" s="7"/>
      <c r="AF757" s="7"/>
      <c r="AG757" s="35"/>
      <c r="AH757" s="7"/>
      <c r="AI757" s="5"/>
      <c r="AJ757" s="9"/>
      <c r="AK757" s="9"/>
      <c r="AL757" s="9"/>
      <c r="AM757" s="5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</row>
    <row r="758" spans="2:148" ht="18.75">
      <c r="B758" s="13"/>
      <c r="C758" s="31"/>
      <c r="D758" s="32"/>
      <c r="E758" s="32">
        <v>10088881</v>
      </c>
      <c r="G758" s="13" t="s">
        <v>15</v>
      </c>
      <c r="H758" s="13" t="s">
        <v>4042</v>
      </c>
      <c r="I758" s="13" t="s">
        <v>16</v>
      </c>
      <c r="J758" s="31">
        <v>3218512</v>
      </c>
      <c r="L758" s="57"/>
      <c r="M758" s="31" t="s">
        <v>539</v>
      </c>
      <c r="N758" s="31">
        <v>298</v>
      </c>
      <c r="O758" s="51">
        <v>4.1</v>
      </c>
      <c r="P758" s="57">
        <v>39394</v>
      </c>
      <c r="Q758" s="57">
        <v>39603</v>
      </c>
      <c r="R758" s="92" t="s">
        <v>1547</v>
      </c>
      <c r="S758" s="92" t="s">
        <v>3465</v>
      </c>
      <c r="T758" s="31" t="s">
        <v>3466</v>
      </c>
      <c r="U758" s="4" t="s">
        <v>3302</v>
      </c>
      <c r="V758" s="4"/>
      <c r="W758" s="31" t="s">
        <v>2291</v>
      </c>
      <c r="Y758" s="42"/>
      <c r="Z758" s="43"/>
      <c r="AA758" s="42"/>
      <c r="AB758" s="5"/>
      <c r="AC758" s="16"/>
      <c r="AD758" s="7"/>
      <c r="AE758" s="7"/>
      <c r="AF758" s="7"/>
      <c r="AG758" s="35"/>
      <c r="AH758" s="7"/>
      <c r="AI758" s="5"/>
      <c r="AJ758" s="9"/>
      <c r="AK758" s="9"/>
      <c r="AL758" s="9"/>
      <c r="AM758" s="5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</row>
    <row r="759" spans="2:148" ht="18.75">
      <c r="B759" s="13"/>
      <c r="C759" s="31"/>
      <c r="D759" s="32"/>
      <c r="E759" s="124">
        <v>10934993</v>
      </c>
      <c r="F759" s="13"/>
      <c r="G759" s="13" t="s">
        <v>4719</v>
      </c>
      <c r="H759" s="125" t="s">
        <v>4741</v>
      </c>
      <c r="I759" s="13" t="s">
        <v>4720</v>
      </c>
      <c r="J759" s="126">
        <v>132265</v>
      </c>
      <c r="K759" s="13"/>
      <c r="M759" s="126">
        <v>78704</v>
      </c>
      <c r="N759" s="4">
        <v>350</v>
      </c>
      <c r="O759" s="51">
        <v>3.026</v>
      </c>
      <c r="P759" s="127">
        <v>41383</v>
      </c>
      <c r="Q759" s="127">
        <v>41771</v>
      </c>
      <c r="R759" s="31" t="s">
        <v>259</v>
      </c>
      <c r="S759" s="31" t="s">
        <v>4742</v>
      </c>
      <c r="T759" s="31" t="s">
        <v>2223</v>
      </c>
      <c r="U759" s="31" t="s">
        <v>177</v>
      </c>
      <c r="W759" s="92" t="s">
        <v>4782</v>
      </c>
      <c r="Y759" s="42"/>
      <c r="Z759" s="7"/>
      <c r="AA759" s="42"/>
      <c r="AB759" s="5"/>
      <c r="AC759" s="43"/>
      <c r="AD759" s="44"/>
      <c r="AE759" s="7"/>
      <c r="AF759" s="7"/>
      <c r="AG759" s="35"/>
      <c r="AH759" s="7"/>
      <c r="AI759" s="5"/>
      <c r="AJ759" s="9"/>
      <c r="AK759" s="9"/>
      <c r="AL759" s="9"/>
      <c r="AM759" s="5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</row>
    <row r="760" spans="4:148" ht="18.75">
      <c r="D760" s="32"/>
      <c r="G760" s="13" t="s">
        <v>1123</v>
      </c>
      <c r="H760" s="13" t="s">
        <v>630</v>
      </c>
      <c r="I760" s="13" t="s">
        <v>1124</v>
      </c>
      <c r="L760" s="13" t="s">
        <v>2054</v>
      </c>
      <c r="M760" s="7">
        <v>78729</v>
      </c>
      <c r="N760" s="40">
        <v>250</v>
      </c>
      <c r="O760" s="51">
        <v>14.3</v>
      </c>
      <c r="P760" s="30" t="s">
        <v>1125</v>
      </c>
      <c r="Q760" s="30">
        <v>36487</v>
      </c>
      <c r="R760" s="30"/>
      <c r="S760" s="31" t="s">
        <v>1126</v>
      </c>
      <c r="T760" s="31" t="s">
        <v>1127</v>
      </c>
      <c r="U760" s="31" t="s">
        <v>3302</v>
      </c>
      <c r="W760" s="31" t="s">
        <v>2821</v>
      </c>
      <c r="Y760" s="42"/>
      <c r="Z760" s="7"/>
      <c r="AA760" s="42"/>
      <c r="AB760" s="5"/>
      <c r="AC760" s="43"/>
      <c r="AD760" s="44"/>
      <c r="AE760" s="7"/>
      <c r="AF760" s="7"/>
      <c r="AG760" s="35"/>
      <c r="AH760" s="7"/>
      <c r="AI760" s="5"/>
      <c r="AJ760" s="9"/>
      <c r="AK760" s="9"/>
      <c r="AL760" s="9"/>
      <c r="AM760" s="5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</row>
    <row r="761" spans="2:148" ht="18.75">
      <c r="B761" s="13"/>
      <c r="C761" s="31"/>
      <c r="D761" s="32"/>
      <c r="E761" s="124">
        <v>11368850</v>
      </c>
      <c r="F761" s="13"/>
      <c r="G761" s="125" t="s">
        <v>5410</v>
      </c>
      <c r="H761" s="125" t="s">
        <v>5411</v>
      </c>
      <c r="I761" s="125" t="s">
        <v>5409</v>
      </c>
      <c r="J761" s="126">
        <v>5215045</v>
      </c>
      <c r="K761" s="13"/>
      <c r="M761" s="126" t="s">
        <v>3923</v>
      </c>
      <c r="N761" s="31">
        <v>81</v>
      </c>
      <c r="O761" s="129">
        <v>7.76</v>
      </c>
      <c r="P761" s="127">
        <v>42166</v>
      </c>
      <c r="Q761" s="127">
        <v>42397</v>
      </c>
      <c r="R761" s="126" t="s">
        <v>1871</v>
      </c>
      <c r="S761" s="126" t="s">
        <v>5437</v>
      </c>
      <c r="T761" s="126" t="s">
        <v>5438</v>
      </c>
      <c r="U761" s="126" t="s">
        <v>906</v>
      </c>
      <c r="V761" s="126"/>
      <c r="W761" s="92" t="s">
        <v>5449</v>
      </c>
      <c r="Y761" s="42"/>
      <c r="Z761" s="7"/>
      <c r="AA761" s="42"/>
      <c r="AB761" s="5"/>
      <c r="AC761" s="43"/>
      <c r="AD761" s="44"/>
      <c r="AE761" s="7"/>
      <c r="AF761" s="7"/>
      <c r="AG761" s="6"/>
      <c r="AH761" s="7"/>
      <c r="AI761" s="5"/>
      <c r="AJ761" s="9"/>
      <c r="AK761" s="9"/>
      <c r="AL761" s="9"/>
      <c r="AM761" s="5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</row>
    <row r="762" spans="2:148" ht="18.75">
      <c r="B762" s="13"/>
      <c r="C762" s="31"/>
      <c r="D762" s="32"/>
      <c r="E762" s="253">
        <v>11663636</v>
      </c>
      <c r="F762" s="215"/>
      <c r="G762" s="254" t="s">
        <v>6123</v>
      </c>
      <c r="H762" s="254" t="s">
        <v>6124</v>
      </c>
      <c r="I762" s="254" t="s">
        <v>6125</v>
      </c>
      <c r="J762" s="254">
        <v>5400294</v>
      </c>
      <c r="K762" s="215"/>
      <c r="L762" s="215"/>
      <c r="M762" s="255" t="s">
        <v>3923</v>
      </c>
      <c r="N762" s="220">
        <v>373</v>
      </c>
      <c r="O762" s="255" t="s">
        <v>6126</v>
      </c>
      <c r="P762" s="256">
        <v>42761</v>
      </c>
      <c r="Q762" s="215"/>
      <c r="R762" s="255" t="s">
        <v>5238</v>
      </c>
      <c r="S762" s="255" t="s">
        <v>6116</v>
      </c>
      <c r="T762" s="255" t="s">
        <v>6117</v>
      </c>
      <c r="U762" s="255" t="s">
        <v>907</v>
      </c>
      <c r="W762" s="156" t="s">
        <v>6159</v>
      </c>
      <c r="Y762" s="42"/>
      <c r="Z762" s="7"/>
      <c r="AA762" s="42"/>
      <c r="AB762" s="5"/>
      <c r="AC762" s="43"/>
      <c r="AD762" s="44"/>
      <c r="AE762" s="7"/>
      <c r="AF762" s="7"/>
      <c r="AG762" s="6"/>
      <c r="AH762" s="7"/>
      <c r="AI762" s="5"/>
      <c r="AJ762" s="9"/>
      <c r="AK762" s="9"/>
      <c r="AL762" s="9"/>
      <c r="AM762" s="5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</row>
    <row r="763" spans="2:148" ht="18.75">
      <c r="B763" s="13"/>
      <c r="C763" s="31"/>
      <c r="D763" s="32"/>
      <c r="E763" s="124" t="s">
        <v>4953</v>
      </c>
      <c r="F763" s="13"/>
      <c r="G763" s="125" t="s">
        <v>4913</v>
      </c>
      <c r="H763" s="125" t="s">
        <v>4954</v>
      </c>
      <c r="I763" s="13" t="s">
        <v>4708</v>
      </c>
      <c r="J763" s="126">
        <v>5065963</v>
      </c>
      <c r="K763" s="13"/>
      <c r="M763" s="126">
        <v>78717</v>
      </c>
      <c r="N763" s="4">
        <v>421</v>
      </c>
      <c r="O763" s="51">
        <v>14.1</v>
      </c>
      <c r="P763" s="127">
        <v>41376</v>
      </c>
      <c r="Q763" s="127">
        <v>41949</v>
      </c>
      <c r="R763" s="31" t="s">
        <v>1871</v>
      </c>
      <c r="S763" s="31" t="s">
        <v>4583</v>
      </c>
      <c r="T763" s="31" t="s">
        <v>2223</v>
      </c>
      <c r="U763" s="31" t="s">
        <v>177</v>
      </c>
      <c r="W763" s="92" t="s">
        <v>4782</v>
      </c>
      <c r="Y763" s="42"/>
      <c r="Z763" s="7"/>
      <c r="AA763" s="42"/>
      <c r="AB763" s="5"/>
      <c r="AC763" s="43"/>
      <c r="AD763" s="44"/>
      <c r="AE763" s="7"/>
      <c r="AF763" s="7"/>
      <c r="AG763" s="6"/>
      <c r="AH763" s="7"/>
      <c r="AI763" s="5"/>
      <c r="AJ763" s="9"/>
      <c r="AK763" s="9"/>
      <c r="AL763" s="9"/>
      <c r="AM763" s="5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</row>
    <row r="764" spans="2:148" ht="18.75">
      <c r="B764" s="13"/>
      <c r="C764" s="31"/>
      <c r="D764" s="32"/>
      <c r="E764" s="124">
        <v>11290477</v>
      </c>
      <c r="F764" s="13"/>
      <c r="G764" s="125" t="s">
        <v>5284</v>
      </c>
      <c r="H764" s="125" t="s">
        <v>5332</v>
      </c>
      <c r="I764" s="125" t="s">
        <v>5285</v>
      </c>
      <c r="J764" s="125">
        <v>5053913</v>
      </c>
      <c r="K764" s="13"/>
      <c r="M764" s="126" t="s">
        <v>4071</v>
      </c>
      <c r="N764" s="31">
        <v>352</v>
      </c>
      <c r="O764" s="129">
        <v>9.253</v>
      </c>
      <c r="P764" s="127">
        <v>42041</v>
      </c>
      <c r="Q764" s="127">
        <v>42507</v>
      </c>
      <c r="R764" s="126" t="s">
        <v>259</v>
      </c>
      <c r="S764" s="126" t="s">
        <v>5333</v>
      </c>
      <c r="T764" s="126" t="s">
        <v>5334</v>
      </c>
      <c r="U764" s="31" t="s">
        <v>177</v>
      </c>
      <c r="W764" s="31" t="s">
        <v>5373</v>
      </c>
      <c r="Y764" s="42"/>
      <c r="Z764" s="7"/>
      <c r="AA764" s="42"/>
      <c r="AB764" s="5"/>
      <c r="AC764" s="43"/>
      <c r="AD764" s="44"/>
      <c r="AE764" s="7"/>
      <c r="AF764" s="7"/>
      <c r="AG764" s="6"/>
      <c r="AH764" s="7"/>
      <c r="AI764" s="5"/>
      <c r="AJ764" s="9"/>
      <c r="AK764" s="9"/>
      <c r="AL764" s="9"/>
      <c r="AM764" s="5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</row>
    <row r="765" spans="2:148" ht="18.75">
      <c r="B765" s="13"/>
      <c r="C765" s="31"/>
      <c r="D765" s="32"/>
      <c r="E765" s="124" t="s">
        <v>5832</v>
      </c>
      <c r="F765" s="13"/>
      <c r="G765" s="125" t="s">
        <v>5825</v>
      </c>
      <c r="H765" s="125" t="s">
        <v>5833</v>
      </c>
      <c r="I765" s="125" t="s">
        <v>5459</v>
      </c>
      <c r="J765" s="126">
        <v>679042</v>
      </c>
      <c r="K765" s="13"/>
      <c r="M765" s="126" t="s">
        <v>4070</v>
      </c>
      <c r="N765" s="126">
        <v>107</v>
      </c>
      <c r="O765" s="129">
        <v>1.096</v>
      </c>
      <c r="P765" s="127">
        <v>42226</v>
      </c>
      <c r="Q765" s="13"/>
      <c r="R765" s="126" t="s">
        <v>1871</v>
      </c>
      <c r="S765" s="126" t="s">
        <v>5512</v>
      </c>
      <c r="T765" s="126" t="s">
        <v>2223</v>
      </c>
      <c r="U765" s="126" t="s">
        <v>5504</v>
      </c>
      <c r="V765" s="126"/>
      <c r="W765" s="31" t="s">
        <v>5551</v>
      </c>
      <c r="Y765" s="42"/>
      <c r="Z765" s="7"/>
      <c r="AA765" s="42"/>
      <c r="AB765" s="5"/>
      <c r="AC765" s="43"/>
      <c r="AD765" s="44"/>
      <c r="AE765" s="7"/>
      <c r="AF765" s="7"/>
      <c r="AG765" s="6"/>
      <c r="AH765" s="7"/>
      <c r="AI765" s="5"/>
      <c r="AJ765" s="9"/>
      <c r="AK765" s="9"/>
      <c r="AL765" s="9"/>
      <c r="AM765" s="5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</row>
    <row r="766" spans="2:148" ht="18.75">
      <c r="B766" s="13"/>
      <c r="C766" s="31"/>
      <c r="D766" s="32"/>
      <c r="E766" s="124" t="s">
        <v>5830</v>
      </c>
      <c r="F766" s="13"/>
      <c r="G766" s="125" t="s">
        <v>5824</v>
      </c>
      <c r="H766" s="125" t="s">
        <v>5831</v>
      </c>
      <c r="I766" s="125" t="s">
        <v>5460</v>
      </c>
      <c r="J766" s="126">
        <v>3295859</v>
      </c>
      <c r="K766" s="13"/>
      <c r="M766" s="126" t="s">
        <v>4070</v>
      </c>
      <c r="N766" s="126">
        <v>112</v>
      </c>
      <c r="O766" s="129">
        <v>1.191</v>
      </c>
      <c r="P766" s="127">
        <v>42226</v>
      </c>
      <c r="Q766" s="13"/>
      <c r="R766" s="126" t="s">
        <v>1871</v>
      </c>
      <c r="S766" s="126" t="s">
        <v>5512</v>
      </c>
      <c r="T766" s="126" t="s">
        <v>2223</v>
      </c>
      <c r="U766" s="126" t="s">
        <v>5504</v>
      </c>
      <c r="V766" s="126"/>
      <c r="W766" s="31" t="s">
        <v>5551</v>
      </c>
      <c r="Y766" s="42"/>
      <c r="Z766" s="7"/>
      <c r="AA766" s="42"/>
      <c r="AB766" s="5"/>
      <c r="AC766" s="43"/>
      <c r="AD766" s="44"/>
      <c r="AE766" s="7"/>
      <c r="AF766" s="7"/>
      <c r="AG766" s="35"/>
      <c r="AH766" s="7"/>
      <c r="AI766" s="5"/>
      <c r="AJ766" s="9"/>
      <c r="AK766" s="9"/>
      <c r="AL766" s="9"/>
      <c r="AM766" s="5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</row>
    <row r="767" spans="2:148" ht="18.75">
      <c r="B767" s="13"/>
      <c r="C767" s="31"/>
      <c r="D767" s="32"/>
      <c r="E767" s="56" t="s">
        <v>1651</v>
      </c>
      <c r="G767" s="13" t="s">
        <v>540</v>
      </c>
      <c r="H767" s="54" t="s">
        <v>1650</v>
      </c>
      <c r="I767" s="54" t="s">
        <v>253</v>
      </c>
      <c r="J767" s="91">
        <v>106573</v>
      </c>
      <c r="K767" s="91"/>
      <c r="L767" s="54" t="s">
        <v>253</v>
      </c>
      <c r="M767" s="91">
        <v>78734</v>
      </c>
      <c r="N767" s="100">
        <v>55</v>
      </c>
      <c r="O767" s="98">
        <v>2.565</v>
      </c>
      <c r="P767" s="57">
        <v>39226</v>
      </c>
      <c r="Q767" s="57">
        <v>39489</v>
      </c>
      <c r="R767" s="92" t="s">
        <v>4325</v>
      </c>
      <c r="S767" s="92" t="s">
        <v>1742</v>
      </c>
      <c r="T767" s="31" t="s">
        <v>1743</v>
      </c>
      <c r="U767" s="92" t="s">
        <v>906</v>
      </c>
      <c r="V767" s="92"/>
      <c r="W767" s="92" t="s">
        <v>2258</v>
      </c>
      <c r="Y767" s="42"/>
      <c r="Z767" s="7"/>
      <c r="AA767" s="42"/>
      <c r="AB767" s="5"/>
      <c r="AC767" s="43"/>
      <c r="AD767" s="44"/>
      <c r="AE767" s="7"/>
      <c r="AF767" s="7"/>
      <c r="AG767" s="35"/>
      <c r="AH767" s="7"/>
      <c r="AI767" s="5"/>
      <c r="AJ767" s="9"/>
      <c r="AK767" s="9"/>
      <c r="AL767" s="9"/>
      <c r="AM767" s="5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</row>
    <row r="768" spans="2:148" ht="18.75">
      <c r="B768" s="13"/>
      <c r="C768" s="31"/>
      <c r="D768" s="32"/>
      <c r="E768" s="124">
        <v>11252244</v>
      </c>
      <c r="F768" s="13"/>
      <c r="G768" s="125" t="s">
        <v>5227</v>
      </c>
      <c r="H768" s="125" t="s">
        <v>5225</v>
      </c>
      <c r="I768" s="125" t="s">
        <v>5226</v>
      </c>
      <c r="J768" s="126">
        <v>3083566</v>
      </c>
      <c r="K768" s="13"/>
      <c r="M768" s="126" t="s">
        <v>534</v>
      </c>
      <c r="N768" s="31">
        <v>48</v>
      </c>
      <c r="O768" s="129">
        <v>1.1</v>
      </c>
      <c r="P768" s="127">
        <v>41963</v>
      </c>
      <c r="Q768" s="127">
        <v>42397</v>
      </c>
      <c r="R768" s="31" t="s">
        <v>259</v>
      </c>
      <c r="S768" s="126" t="s">
        <v>5258</v>
      </c>
      <c r="T768" s="126" t="s">
        <v>5257</v>
      </c>
      <c r="U768" s="31" t="s">
        <v>177</v>
      </c>
      <c r="W768" s="31" t="s">
        <v>5261</v>
      </c>
      <c r="Y768" s="42"/>
      <c r="Z768" s="43"/>
      <c r="AA768" s="42"/>
      <c r="AB768" s="5"/>
      <c r="AC768" s="43"/>
      <c r="AD768" s="44"/>
      <c r="AE768" s="7"/>
      <c r="AF768" s="7"/>
      <c r="AG768" s="35"/>
      <c r="AH768" s="7"/>
      <c r="AI768" s="5"/>
      <c r="AJ768" s="9"/>
      <c r="AK768" s="9"/>
      <c r="AL768" s="9"/>
      <c r="AM768" s="5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</row>
    <row r="769" spans="2:148" ht="18.75">
      <c r="B769" s="13"/>
      <c r="C769" s="31"/>
      <c r="D769" s="32"/>
      <c r="E769" s="61">
        <v>191377</v>
      </c>
      <c r="G769" s="13" t="s">
        <v>2172</v>
      </c>
      <c r="H769" s="13" t="s">
        <v>2173</v>
      </c>
      <c r="I769" s="13" t="s">
        <v>1063</v>
      </c>
      <c r="L769" s="13" t="s">
        <v>958</v>
      </c>
      <c r="M769" s="31">
        <v>78734</v>
      </c>
      <c r="N769" s="40">
        <v>4</v>
      </c>
      <c r="O769" s="51">
        <v>0.8</v>
      </c>
      <c r="P769" s="30">
        <v>36832</v>
      </c>
      <c r="Q769" s="30">
        <v>37378</v>
      </c>
      <c r="R769" s="30"/>
      <c r="S769" s="31" t="s">
        <v>2395</v>
      </c>
      <c r="T769" s="31" t="s">
        <v>1666</v>
      </c>
      <c r="U769" s="31" t="s">
        <v>3302</v>
      </c>
      <c r="W769" s="31" t="s">
        <v>3794</v>
      </c>
      <c r="Y769" s="42"/>
      <c r="Z769" s="7"/>
      <c r="AA769" s="42"/>
      <c r="AB769" s="5"/>
      <c r="AC769" s="43"/>
      <c r="AD769" s="44"/>
      <c r="AE769" s="7"/>
      <c r="AF769" s="7"/>
      <c r="AG769" s="35"/>
      <c r="AH769" s="7"/>
      <c r="AI769" s="5"/>
      <c r="AJ769" s="9"/>
      <c r="AK769" s="9"/>
      <c r="AL769" s="9"/>
      <c r="AM769" s="5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</row>
    <row r="770" spans="2:148" ht="18.75">
      <c r="B770" s="13"/>
      <c r="C770" s="31"/>
      <c r="D770" s="32"/>
      <c r="E770" s="32">
        <v>10122409</v>
      </c>
      <c r="G770" s="13" t="s">
        <v>615</v>
      </c>
      <c r="H770" s="13" t="s">
        <v>616</v>
      </c>
      <c r="I770" s="13" t="s">
        <v>617</v>
      </c>
      <c r="J770" s="31">
        <v>3345810</v>
      </c>
      <c r="M770" s="31">
        <v>78734</v>
      </c>
      <c r="N770" s="52">
        <v>12</v>
      </c>
      <c r="O770" s="51">
        <v>1.77</v>
      </c>
      <c r="P770" s="57">
        <v>39513</v>
      </c>
      <c r="Q770" s="13"/>
      <c r="R770" s="92" t="s">
        <v>259</v>
      </c>
      <c r="S770" s="92" t="s">
        <v>779</v>
      </c>
      <c r="T770" s="31" t="s">
        <v>2833</v>
      </c>
      <c r="U770" s="31" t="s">
        <v>554</v>
      </c>
      <c r="W770" s="31" t="s">
        <v>3886</v>
      </c>
      <c r="Y770" s="42"/>
      <c r="Z770" s="7"/>
      <c r="AA770" s="42"/>
      <c r="AB770" s="5"/>
      <c r="AC770" s="43"/>
      <c r="AD770" s="44"/>
      <c r="AE770" s="7"/>
      <c r="AF770" s="7"/>
      <c r="AG770" s="35"/>
      <c r="AH770" s="7"/>
      <c r="AI770" s="5"/>
      <c r="AJ770" s="9"/>
      <c r="AK770" s="9"/>
      <c r="AL770" s="9"/>
      <c r="AM770" s="5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</row>
    <row r="771" spans="2:148" ht="18.75">
      <c r="B771" s="13"/>
      <c r="C771" s="31"/>
      <c r="D771" s="32"/>
      <c r="E771" s="160">
        <v>10110162</v>
      </c>
      <c r="F771" s="156"/>
      <c r="G771" s="153" t="s">
        <v>2368</v>
      </c>
      <c r="H771" s="153" t="s">
        <v>2606</v>
      </c>
      <c r="I771" s="153" t="s">
        <v>2369</v>
      </c>
      <c r="J771" s="156">
        <v>3208476</v>
      </c>
      <c r="K771" s="156"/>
      <c r="L771" s="153"/>
      <c r="M771" s="156">
        <v>78749</v>
      </c>
      <c r="N771" s="156">
        <v>148</v>
      </c>
      <c r="O771" s="162">
        <v>7.57</v>
      </c>
      <c r="P771" s="172">
        <v>39476</v>
      </c>
      <c r="Q771" s="172">
        <v>39661</v>
      </c>
      <c r="R771" s="156" t="s">
        <v>2012</v>
      </c>
      <c r="S771" s="163" t="s">
        <v>3347</v>
      </c>
      <c r="T771" s="156" t="s">
        <v>3348</v>
      </c>
      <c r="U771" s="156" t="s">
        <v>3302</v>
      </c>
      <c r="V771" s="156"/>
      <c r="W771" s="156" t="s">
        <v>3886</v>
      </c>
      <c r="Y771" s="42"/>
      <c r="Z771" s="7"/>
      <c r="AA771" s="42"/>
      <c r="AB771" s="5"/>
      <c r="AC771" s="43"/>
      <c r="AD771" s="44"/>
      <c r="AE771" s="7"/>
      <c r="AF771" s="7"/>
      <c r="AG771" s="35"/>
      <c r="AH771" s="7"/>
      <c r="AI771" s="5"/>
      <c r="AJ771" s="9"/>
      <c r="AK771" s="9"/>
      <c r="AL771" s="9"/>
      <c r="AM771" s="5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</row>
    <row r="772" spans="2:148" ht="18.75">
      <c r="B772" s="13"/>
      <c r="C772" s="31"/>
      <c r="D772" s="32"/>
      <c r="E772" s="56" t="s">
        <v>3364</v>
      </c>
      <c r="G772" s="13" t="s">
        <v>2368</v>
      </c>
      <c r="H772" s="58" t="s">
        <v>3363</v>
      </c>
      <c r="I772" s="58" t="s">
        <v>2401</v>
      </c>
      <c r="J772" s="91"/>
      <c r="K772" s="91"/>
      <c r="L772" s="58" t="s">
        <v>2401</v>
      </c>
      <c r="M772" s="91">
        <v>78749</v>
      </c>
      <c r="N772" s="91">
        <v>148</v>
      </c>
      <c r="O772" s="98">
        <v>7.57</v>
      </c>
      <c r="P772" s="112">
        <v>39476</v>
      </c>
      <c r="Q772" s="112">
        <v>39661</v>
      </c>
      <c r="R772" s="31" t="s">
        <v>4073</v>
      </c>
      <c r="S772" s="91" t="s">
        <v>454</v>
      </c>
      <c r="T772" s="91" t="s">
        <v>455</v>
      </c>
      <c r="U772" s="31" t="s">
        <v>3302</v>
      </c>
      <c r="W772" s="31" t="s">
        <v>4322</v>
      </c>
      <c r="Y772" s="42"/>
      <c r="Z772" s="7"/>
      <c r="AA772" s="42"/>
      <c r="AB772" s="5"/>
      <c r="AC772" s="43"/>
      <c r="AD772" s="44"/>
      <c r="AE772" s="7"/>
      <c r="AF772" s="7"/>
      <c r="AG772" s="35"/>
      <c r="AH772" s="7"/>
      <c r="AI772" s="5"/>
      <c r="AJ772" s="9"/>
      <c r="AK772" s="9"/>
      <c r="AL772" s="9"/>
      <c r="AM772" s="5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</row>
    <row r="773" spans="2:148" ht="18.75">
      <c r="B773" s="13"/>
      <c r="C773" s="31"/>
      <c r="D773" s="32"/>
      <c r="E773" s="152">
        <v>11081584</v>
      </c>
      <c r="F773" s="153"/>
      <c r="G773" s="154" t="s">
        <v>4929</v>
      </c>
      <c r="H773" s="154" t="s">
        <v>4927</v>
      </c>
      <c r="I773" s="154" t="s">
        <v>4928</v>
      </c>
      <c r="J773" s="155">
        <v>3178242</v>
      </c>
      <c r="K773" s="153"/>
      <c r="L773" s="153"/>
      <c r="M773" s="156">
        <v>78717</v>
      </c>
      <c r="N773" s="156">
        <v>160</v>
      </c>
      <c r="O773" s="162">
        <v>14.2</v>
      </c>
      <c r="P773" s="157">
        <v>41669</v>
      </c>
      <c r="Q773" s="157">
        <v>42018</v>
      </c>
      <c r="R773" s="155" t="s">
        <v>4877</v>
      </c>
      <c r="S773" s="155" t="s">
        <v>4964</v>
      </c>
      <c r="T773" s="155" t="s">
        <v>119</v>
      </c>
      <c r="U773" s="156" t="s">
        <v>906</v>
      </c>
      <c r="V773" s="156"/>
      <c r="W773" s="156" t="s">
        <v>4990</v>
      </c>
      <c r="Y773" s="42"/>
      <c r="Z773" s="7"/>
      <c r="AA773" s="42"/>
      <c r="AB773" s="5"/>
      <c r="AC773" s="43"/>
      <c r="AD773" s="44"/>
      <c r="AE773" s="7"/>
      <c r="AF773" s="7"/>
      <c r="AG773" s="35"/>
      <c r="AH773" s="7"/>
      <c r="AI773" s="5"/>
      <c r="AJ773" s="9"/>
      <c r="AK773" s="9"/>
      <c r="AL773" s="9"/>
      <c r="AM773" s="5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</row>
    <row r="774" spans="1:148" ht="18.75">
      <c r="A774" s="124"/>
      <c r="B774" s="13"/>
      <c r="D774" s="32"/>
      <c r="E774" s="58">
        <v>313025</v>
      </c>
      <c r="G774" s="54" t="s">
        <v>686</v>
      </c>
      <c r="H774" s="54" t="s">
        <v>2263</v>
      </c>
      <c r="I774" s="54" t="s">
        <v>687</v>
      </c>
      <c r="J774" s="91">
        <v>92534</v>
      </c>
      <c r="K774" s="91"/>
      <c r="L774" s="54" t="s">
        <v>687</v>
      </c>
      <c r="M774" s="91">
        <v>78701</v>
      </c>
      <c r="N774" s="31">
        <v>6</v>
      </c>
      <c r="O774" s="98">
        <v>0.1837</v>
      </c>
      <c r="P774" s="57">
        <v>39142</v>
      </c>
      <c r="Q774" s="57">
        <v>39419</v>
      </c>
      <c r="R774" s="92" t="s">
        <v>4325</v>
      </c>
      <c r="S774" s="92" t="s">
        <v>3159</v>
      </c>
      <c r="T774" s="31" t="s">
        <v>1322</v>
      </c>
      <c r="U774" s="92" t="s">
        <v>906</v>
      </c>
      <c r="V774" s="92"/>
      <c r="W774" s="92" t="s">
        <v>2259</v>
      </c>
      <c r="Y774" s="42"/>
      <c r="Z774" s="7"/>
      <c r="AA774" s="42"/>
      <c r="AB774" s="5"/>
      <c r="AC774" s="43"/>
      <c r="AD774" s="44"/>
      <c r="AE774" s="7"/>
      <c r="AF774" s="7"/>
      <c r="AG774" s="35"/>
      <c r="AH774" s="7"/>
      <c r="AI774" s="5"/>
      <c r="AJ774" s="9"/>
      <c r="AK774" s="9"/>
      <c r="AL774" s="9"/>
      <c r="AM774" s="5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</row>
    <row r="775" spans="2:148" ht="18.75">
      <c r="B775" s="13"/>
      <c r="C775" s="31"/>
      <c r="D775" s="32"/>
      <c r="E775" s="32">
        <v>106508</v>
      </c>
      <c r="G775" s="13" t="s">
        <v>2804</v>
      </c>
      <c r="H775" s="13" t="s">
        <v>2950</v>
      </c>
      <c r="I775" s="13" t="s">
        <v>946</v>
      </c>
      <c r="L775" s="13" t="s">
        <v>1795</v>
      </c>
      <c r="M775" s="31">
        <v>78701</v>
      </c>
      <c r="N775" s="40">
        <v>61</v>
      </c>
      <c r="O775" s="51">
        <v>0.95</v>
      </c>
      <c r="P775" s="30">
        <v>36441</v>
      </c>
      <c r="Q775" s="30">
        <v>36714</v>
      </c>
      <c r="R775" s="30"/>
      <c r="S775" s="31" t="s">
        <v>2805</v>
      </c>
      <c r="T775" s="31" t="s">
        <v>2806</v>
      </c>
      <c r="U775" s="31" t="s">
        <v>554</v>
      </c>
      <c r="W775" s="31" t="s">
        <v>2815</v>
      </c>
      <c r="Y775" s="42"/>
      <c r="Z775" s="7"/>
      <c r="AA775" s="42"/>
      <c r="AB775" s="5"/>
      <c r="AC775" s="43"/>
      <c r="AD775" s="44"/>
      <c r="AE775" s="7"/>
      <c r="AF775" s="7"/>
      <c r="AG775" s="35"/>
      <c r="AH775" s="7"/>
      <c r="AI775" s="5"/>
      <c r="AJ775" s="9"/>
      <c r="AK775" s="9"/>
      <c r="AL775" s="9"/>
      <c r="AM775" s="5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</row>
    <row r="776" spans="2:148" ht="18.75">
      <c r="B776" s="13"/>
      <c r="C776" s="31"/>
      <c r="D776" s="32"/>
      <c r="E776" s="124" t="s">
        <v>5356</v>
      </c>
      <c r="F776" s="13"/>
      <c r="G776" s="125" t="s">
        <v>5316</v>
      </c>
      <c r="H776" s="125" t="s">
        <v>4659</v>
      </c>
      <c r="I776" s="125" t="s">
        <v>5936</v>
      </c>
      <c r="J776" s="126">
        <v>92582</v>
      </c>
      <c r="K776" s="13"/>
      <c r="M776" s="126" t="s">
        <v>3633</v>
      </c>
      <c r="N776" s="4">
        <v>182</v>
      </c>
      <c r="O776" s="129">
        <v>0.773</v>
      </c>
      <c r="P776" s="127">
        <v>41353</v>
      </c>
      <c r="Q776" s="127">
        <v>41764</v>
      </c>
      <c r="R776" s="126" t="s">
        <v>1871</v>
      </c>
      <c r="S776" s="126" t="s">
        <v>4688</v>
      </c>
      <c r="T776" s="126" t="s">
        <v>2223</v>
      </c>
      <c r="U776" s="31" t="s">
        <v>177</v>
      </c>
      <c r="W776" s="31" t="s">
        <v>4698</v>
      </c>
      <c r="Y776" s="42"/>
      <c r="Z776" s="43"/>
      <c r="AA776" s="42"/>
      <c r="AB776" s="5"/>
      <c r="AC776" s="43"/>
      <c r="AD776" s="44"/>
      <c r="AE776" s="7"/>
      <c r="AF776" s="7"/>
      <c r="AG776" s="35"/>
      <c r="AH776" s="7"/>
      <c r="AI776" s="5"/>
      <c r="AJ776" s="9"/>
      <c r="AK776" s="9"/>
      <c r="AL776" s="9"/>
      <c r="AM776" s="5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</row>
    <row r="777" spans="2:148" ht="18.75">
      <c r="B777" s="13"/>
      <c r="C777" s="31"/>
      <c r="D777" s="32"/>
      <c r="E777" s="32">
        <v>10076639</v>
      </c>
      <c r="G777" s="13" t="s">
        <v>3271</v>
      </c>
      <c r="H777" s="13" t="s">
        <v>3272</v>
      </c>
      <c r="I777" s="13" t="s">
        <v>3273</v>
      </c>
      <c r="L777" s="34"/>
      <c r="M777" s="31">
        <v>78745</v>
      </c>
      <c r="N777" s="100">
        <v>310</v>
      </c>
      <c r="O777" s="98">
        <v>18.2</v>
      </c>
      <c r="P777" s="57">
        <v>39356</v>
      </c>
      <c r="Q777" s="13"/>
      <c r="R777" s="92"/>
      <c r="S777" s="92" t="s">
        <v>3274</v>
      </c>
      <c r="T777" s="31" t="s">
        <v>3492</v>
      </c>
      <c r="U777" s="31" t="s">
        <v>554</v>
      </c>
      <c r="W777" s="92" t="s">
        <v>4069</v>
      </c>
      <c r="Y777" s="42"/>
      <c r="Z777" s="43"/>
      <c r="AA777" s="42"/>
      <c r="AB777" s="5"/>
      <c r="AC777" s="43"/>
      <c r="AD777" s="44"/>
      <c r="AE777" s="7"/>
      <c r="AF777" s="7"/>
      <c r="AG777" s="35"/>
      <c r="AH777" s="7"/>
      <c r="AI777" s="5"/>
      <c r="AJ777" s="9"/>
      <c r="AK777" s="9"/>
      <c r="AL777" s="9"/>
      <c r="AM777" s="5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</row>
    <row r="778" spans="2:148" ht="18.75">
      <c r="B778" s="13"/>
      <c r="C778" s="31"/>
      <c r="D778" s="32"/>
      <c r="E778" s="124">
        <v>10199593</v>
      </c>
      <c r="F778" s="13"/>
      <c r="G778" s="125" t="s">
        <v>1628</v>
      </c>
      <c r="H778" s="125" t="s">
        <v>1629</v>
      </c>
      <c r="I778" s="125" t="s">
        <v>2199</v>
      </c>
      <c r="J778" s="126">
        <v>3371362</v>
      </c>
      <c r="K778" s="13"/>
      <c r="M778" s="126" t="s">
        <v>2774</v>
      </c>
      <c r="N778" s="31">
        <v>272</v>
      </c>
      <c r="O778" s="129">
        <v>15.245</v>
      </c>
      <c r="P778" s="127">
        <v>39727</v>
      </c>
      <c r="Q778" s="127">
        <v>40102</v>
      </c>
      <c r="R778" s="31" t="s">
        <v>4073</v>
      </c>
      <c r="S778" s="126" t="s">
        <v>74</v>
      </c>
      <c r="T778" s="126" t="s">
        <v>3193</v>
      </c>
      <c r="U778" s="31" t="s">
        <v>3302</v>
      </c>
      <c r="W778" s="31" t="s">
        <v>187</v>
      </c>
      <c r="Y778" s="42"/>
      <c r="Z778" s="43"/>
      <c r="AA778" s="42"/>
      <c r="AB778" s="5"/>
      <c r="AC778" s="43"/>
      <c r="AD778" s="44"/>
      <c r="AE778" s="7"/>
      <c r="AF778" s="7"/>
      <c r="AG778" s="35"/>
      <c r="AH778" s="7"/>
      <c r="AI778" s="5"/>
      <c r="AJ778" s="9"/>
      <c r="AK778" s="9"/>
      <c r="AL778" s="9"/>
      <c r="AM778" s="5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</row>
    <row r="779" spans="2:148" ht="18.75">
      <c r="B779" s="13"/>
      <c r="C779" s="31"/>
      <c r="D779" s="32"/>
      <c r="E779" s="124">
        <v>11480851</v>
      </c>
      <c r="F779" s="13"/>
      <c r="G779" s="125" t="s">
        <v>5620</v>
      </c>
      <c r="H779" s="125" t="s">
        <v>5618</v>
      </c>
      <c r="I779" s="125" t="s">
        <v>5619</v>
      </c>
      <c r="J779" s="126">
        <v>5315337</v>
      </c>
      <c r="K779" s="13"/>
      <c r="M779" s="126" t="s">
        <v>2774</v>
      </c>
      <c r="N779" s="31">
        <v>369</v>
      </c>
      <c r="O779" s="129">
        <v>34.7</v>
      </c>
      <c r="P779" s="127">
        <v>42405</v>
      </c>
      <c r="Q779" s="127">
        <v>42832</v>
      </c>
      <c r="R779" s="126" t="s">
        <v>5238</v>
      </c>
      <c r="S779" s="126" t="s">
        <v>5654</v>
      </c>
      <c r="T779" s="126" t="s">
        <v>2223</v>
      </c>
      <c r="U779" s="126" t="s">
        <v>906</v>
      </c>
      <c r="V779" s="126"/>
      <c r="W779" s="31" t="s">
        <v>5675</v>
      </c>
      <c r="Y779" s="42"/>
      <c r="Z779" s="7"/>
      <c r="AA779" s="42"/>
      <c r="AB779" s="5"/>
      <c r="AC779" s="43"/>
      <c r="AD779" s="44"/>
      <c r="AE779" s="7"/>
      <c r="AF779" s="7"/>
      <c r="AG779" s="35"/>
      <c r="AH779" s="7"/>
      <c r="AI779" s="5"/>
      <c r="AJ779" s="9"/>
      <c r="AK779" s="9"/>
      <c r="AL779" s="9"/>
      <c r="AM779" s="5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</row>
    <row r="780" spans="2:148" ht="18.75">
      <c r="B780" s="13"/>
      <c r="C780" s="31"/>
      <c r="D780" s="32"/>
      <c r="G780" s="13" t="s">
        <v>3692</v>
      </c>
      <c r="H780" s="13" t="s">
        <v>3693</v>
      </c>
      <c r="I780" s="13" t="s">
        <v>3694</v>
      </c>
      <c r="L780" s="13" t="s">
        <v>1796</v>
      </c>
      <c r="M780" s="31">
        <v>78749</v>
      </c>
      <c r="N780" s="40">
        <v>448</v>
      </c>
      <c r="O780" s="51">
        <v>27.75</v>
      </c>
      <c r="P780" s="30">
        <v>35235</v>
      </c>
      <c r="Q780" s="30">
        <v>35502</v>
      </c>
      <c r="R780" s="30"/>
      <c r="S780" s="31" t="s">
        <v>3695</v>
      </c>
      <c r="T780" s="31" t="s">
        <v>3079</v>
      </c>
      <c r="U780" s="31" t="s">
        <v>3302</v>
      </c>
      <c r="W780" s="31" t="s">
        <v>3520</v>
      </c>
      <c r="Y780" s="42"/>
      <c r="Z780" s="7"/>
      <c r="AA780" s="42"/>
      <c r="AB780" s="5"/>
      <c r="AC780" s="43"/>
      <c r="AD780" s="44"/>
      <c r="AE780" s="7"/>
      <c r="AF780" s="7"/>
      <c r="AG780" s="35"/>
      <c r="AH780" s="7"/>
      <c r="AI780" s="5"/>
      <c r="AJ780" s="9"/>
      <c r="AK780" s="9"/>
      <c r="AL780" s="9"/>
      <c r="AM780" s="5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</row>
    <row r="781" spans="2:148" ht="18.75">
      <c r="B781" s="32"/>
      <c r="C781" s="31"/>
      <c r="E781" s="174" t="s">
        <v>414</v>
      </c>
      <c r="F781" s="156"/>
      <c r="G781" s="176" t="s">
        <v>412</v>
      </c>
      <c r="H781" s="176" t="s">
        <v>3212</v>
      </c>
      <c r="I781" s="176" t="s">
        <v>2296</v>
      </c>
      <c r="J781" s="163">
        <v>3312505</v>
      </c>
      <c r="K781" s="163"/>
      <c r="L781" s="176" t="s">
        <v>3213</v>
      </c>
      <c r="M781" s="170">
        <v>78748</v>
      </c>
      <c r="N781" s="156">
        <v>78</v>
      </c>
      <c r="O781" s="175">
        <v>8.02</v>
      </c>
      <c r="P781" s="172">
        <v>39263</v>
      </c>
      <c r="Q781" s="172">
        <v>39422</v>
      </c>
      <c r="R781" s="163"/>
      <c r="S781" s="163" t="s">
        <v>3214</v>
      </c>
      <c r="T781" s="156" t="s">
        <v>3215</v>
      </c>
      <c r="U781" s="156" t="s">
        <v>3302</v>
      </c>
      <c r="V781" s="156"/>
      <c r="W781" s="163" t="s">
        <v>2258</v>
      </c>
      <c r="Y781" s="42"/>
      <c r="Z781" s="43"/>
      <c r="AA781" s="42"/>
      <c r="AB781" s="5"/>
      <c r="AC781" s="43"/>
      <c r="AD781" s="44"/>
      <c r="AE781" s="7"/>
      <c r="AF781" s="7"/>
      <c r="AG781" s="6"/>
      <c r="AH781" s="7"/>
      <c r="AI781" s="5"/>
      <c r="AJ781" s="9"/>
      <c r="AK781" s="9"/>
      <c r="AL781" s="9"/>
      <c r="AM781" s="5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</row>
    <row r="782" spans="2:148" ht="18.75">
      <c r="B782" s="13"/>
      <c r="C782" s="31"/>
      <c r="D782" s="32"/>
      <c r="E782" s="56" t="s">
        <v>415</v>
      </c>
      <c r="G782" s="55" t="s">
        <v>413</v>
      </c>
      <c r="H782" s="55" t="s">
        <v>3216</v>
      </c>
      <c r="I782" s="55" t="s">
        <v>2297</v>
      </c>
      <c r="J782" s="92">
        <v>3312506</v>
      </c>
      <c r="K782" s="92"/>
      <c r="L782" s="55" t="s">
        <v>1421</v>
      </c>
      <c r="M782" s="91">
        <v>78748</v>
      </c>
      <c r="N782" s="31">
        <v>18</v>
      </c>
      <c r="O782" s="98">
        <v>3.4</v>
      </c>
      <c r="P782" s="57">
        <v>39263</v>
      </c>
      <c r="Q782" s="57">
        <v>39422</v>
      </c>
      <c r="R782" s="92"/>
      <c r="S782" s="92" t="s">
        <v>3214</v>
      </c>
      <c r="T782" s="31" t="s">
        <v>3215</v>
      </c>
      <c r="U782" s="4" t="s">
        <v>3302</v>
      </c>
      <c r="V782" s="4"/>
      <c r="W782" s="92" t="s">
        <v>2258</v>
      </c>
      <c r="Y782" s="42"/>
      <c r="Z782" s="43"/>
      <c r="AA782" s="42"/>
      <c r="AB782" s="5"/>
      <c r="AC782" s="43"/>
      <c r="AD782" s="44"/>
      <c r="AE782" s="7"/>
      <c r="AF782" s="7"/>
      <c r="AG782" s="6"/>
      <c r="AH782" s="7"/>
      <c r="AI782" s="5"/>
      <c r="AJ782" s="9"/>
      <c r="AK782" s="9"/>
      <c r="AL782" s="9"/>
      <c r="AM782" s="5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</row>
    <row r="783" spans="2:148" ht="18.75">
      <c r="B783" s="13"/>
      <c r="C783" s="31"/>
      <c r="D783" s="32"/>
      <c r="E783" s="124">
        <v>11614947</v>
      </c>
      <c r="F783" s="13"/>
      <c r="G783" s="202" t="s">
        <v>5997</v>
      </c>
      <c r="H783" s="202" t="s">
        <v>5995</v>
      </c>
      <c r="I783" s="202" t="s">
        <v>5996</v>
      </c>
      <c r="J783" s="202">
        <v>879368</v>
      </c>
      <c r="K783" s="13"/>
      <c r="M783" s="209" t="s">
        <v>534</v>
      </c>
      <c r="N783" s="210">
        <v>560</v>
      </c>
      <c r="O783" s="211">
        <v>17.41</v>
      </c>
      <c r="P783" s="212">
        <v>42655</v>
      </c>
      <c r="Q783" s="202"/>
      <c r="R783" s="31" t="s">
        <v>5522</v>
      </c>
      <c r="S783" s="209" t="s">
        <v>6031</v>
      </c>
      <c r="T783" s="209" t="s">
        <v>119</v>
      </c>
      <c r="U783" s="126" t="s">
        <v>907</v>
      </c>
      <c r="V783" s="126">
        <v>1</v>
      </c>
      <c r="W783" s="31" t="s">
        <v>6048</v>
      </c>
      <c r="Y783" s="42"/>
      <c r="Z783" s="43"/>
      <c r="AA783" s="42"/>
      <c r="AB783" s="5"/>
      <c r="AC783" s="43"/>
      <c r="AD783" s="44"/>
      <c r="AE783" s="7"/>
      <c r="AF783" s="7"/>
      <c r="AG783" s="6"/>
      <c r="AH783" s="7"/>
      <c r="AI783" s="5"/>
      <c r="AJ783" s="9"/>
      <c r="AK783" s="9"/>
      <c r="AL783" s="9"/>
      <c r="AM783" s="5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</row>
    <row r="784" spans="1:148" ht="18.75">
      <c r="A784" s="124"/>
      <c r="B784" s="13"/>
      <c r="C784" s="125"/>
      <c r="D784" s="32"/>
      <c r="E784" s="58">
        <v>253299</v>
      </c>
      <c r="G784" s="54" t="s">
        <v>2450</v>
      </c>
      <c r="H784" s="54" t="s">
        <v>3586</v>
      </c>
      <c r="I784" s="13" t="s">
        <v>1931</v>
      </c>
      <c r="J784" s="31">
        <v>741585</v>
      </c>
      <c r="L784" s="54" t="s">
        <v>2451</v>
      </c>
      <c r="M784" s="31">
        <v>78701</v>
      </c>
      <c r="N784" s="91">
        <v>94</v>
      </c>
      <c r="O784" s="98">
        <v>1.2570000000000001</v>
      </c>
      <c r="P784" s="57">
        <v>38468</v>
      </c>
      <c r="Q784" s="57">
        <v>38657</v>
      </c>
      <c r="R784" s="31" t="s">
        <v>1149</v>
      </c>
      <c r="S784" s="31" t="s">
        <v>3424</v>
      </c>
      <c r="T784" s="31" t="s">
        <v>3425</v>
      </c>
      <c r="U784" s="4" t="s">
        <v>3302</v>
      </c>
      <c r="V784" s="4"/>
      <c r="W784" s="31" t="s">
        <v>3014</v>
      </c>
      <c r="Y784" s="42"/>
      <c r="Z784" s="43"/>
      <c r="AA784" s="42"/>
      <c r="AB784" s="5"/>
      <c r="AC784" s="43"/>
      <c r="AD784" s="44"/>
      <c r="AE784" s="7"/>
      <c r="AF784" s="7"/>
      <c r="AG784" s="6"/>
      <c r="AH784" s="7"/>
      <c r="AI784" s="5"/>
      <c r="AJ784" s="9"/>
      <c r="AK784" s="9"/>
      <c r="AL784" s="9"/>
      <c r="AM784" s="5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</row>
    <row r="785" spans="2:148" ht="18.75">
      <c r="B785" s="13"/>
      <c r="C785" s="31"/>
      <c r="D785" s="32"/>
      <c r="G785" s="13" t="s">
        <v>3080</v>
      </c>
      <c r="H785" s="13" t="s">
        <v>1533</v>
      </c>
      <c r="I785" s="13" t="s">
        <v>1534</v>
      </c>
      <c r="L785" s="13" t="s">
        <v>1797</v>
      </c>
      <c r="M785" s="31">
        <v>78758</v>
      </c>
      <c r="N785" s="40">
        <v>130</v>
      </c>
      <c r="O785" s="51">
        <v>2.5</v>
      </c>
      <c r="P785" s="30">
        <v>34816</v>
      </c>
      <c r="Q785" s="30">
        <v>35174</v>
      </c>
      <c r="R785" s="30"/>
      <c r="S785" s="31" t="s">
        <v>3081</v>
      </c>
      <c r="T785" s="31" t="s">
        <v>3082</v>
      </c>
      <c r="U785" s="31" t="s">
        <v>3302</v>
      </c>
      <c r="W785" s="31" t="s">
        <v>3516</v>
      </c>
      <c r="Y785" s="42"/>
      <c r="Z785" s="43"/>
      <c r="AA785" s="42"/>
      <c r="AB785" s="5"/>
      <c r="AC785" s="43"/>
      <c r="AD785" s="44"/>
      <c r="AE785" s="7"/>
      <c r="AF785" s="7"/>
      <c r="AG785" s="6"/>
      <c r="AH785" s="7"/>
      <c r="AI785" s="5"/>
      <c r="AJ785" s="9"/>
      <c r="AK785" s="9"/>
      <c r="AL785" s="9"/>
      <c r="AM785" s="5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</row>
    <row r="786" spans="2:148" ht="18.75">
      <c r="B786" s="13"/>
      <c r="C786" s="31"/>
      <c r="D786" s="32"/>
      <c r="E786" s="152">
        <v>10869449</v>
      </c>
      <c r="F786" s="153"/>
      <c r="G786" s="154" t="s">
        <v>4524</v>
      </c>
      <c r="H786" s="154" t="s">
        <v>5260</v>
      </c>
      <c r="I786" s="154" t="s">
        <v>4523</v>
      </c>
      <c r="J786" s="155">
        <v>589454</v>
      </c>
      <c r="K786" s="153"/>
      <c r="L786" s="153"/>
      <c r="M786" s="155" t="s">
        <v>532</v>
      </c>
      <c r="N786" s="156">
        <v>104</v>
      </c>
      <c r="O786" s="159">
        <v>0.7072</v>
      </c>
      <c r="P786" s="157">
        <v>41254</v>
      </c>
      <c r="Q786" s="157">
        <v>41424</v>
      </c>
      <c r="R786" s="156" t="s">
        <v>1871</v>
      </c>
      <c r="S786" s="155" t="s">
        <v>2134</v>
      </c>
      <c r="T786" s="155" t="s">
        <v>2222</v>
      </c>
      <c r="U786" s="31" t="s">
        <v>3302</v>
      </c>
      <c r="W786" s="156" t="s">
        <v>4629</v>
      </c>
      <c r="Y786" s="42"/>
      <c r="Z786" s="43"/>
      <c r="AA786" s="42"/>
      <c r="AB786" s="5"/>
      <c r="AC786" s="43"/>
      <c r="AD786" s="44"/>
      <c r="AE786" s="7"/>
      <c r="AF786" s="7"/>
      <c r="AG786" s="6"/>
      <c r="AH786" s="7"/>
      <c r="AI786" s="5"/>
      <c r="AJ786" s="9"/>
      <c r="AK786" s="9"/>
      <c r="AL786" s="9"/>
      <c r="AM786" s="5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</row>
    <row r="787" spans="2:148" ht="18.75">
      <c r="B787" s="13"/>
      <c r="C787" s="31"/>
      <c r="D787" s="32"/>
      <c r="E787" s="32">
        <v>166977</v>
      </c>
      <c r="G787" s="13" t="s">
        <v>4195</v>
      </c>
      <c r="H787" s="13" t="s">
        <v>1755</v>
      </c>
      <c r="I787" s="13" t="s">
        <v>2524</v>
      </c>
      <c r="L787" s="13" t="s">
        <v>1798</v>
      </c>
      <c r="M787" s="31">
        <v>78729</v>
      </c>
      <c r="N787" s="40">
        <v>271</v>
      </c>
      <c r="O787" s="51">
        <v>12.179</v>
      </c>
      <c r="P787" s="30">
        <v>36794</v>
      </c>
      <c r="Q787" s="30">
        <v>36894</v>
      </c>
      <c r="R787" s="30"/>
      <c r="S787" s="31" t="s">
        <v>3089</v>
      </c>
      <c r="T787" s="31" t="s">
        <v>4196</v>
      </c>
      <c r="U787" s="31" t="s">
        <v>2049</v>
      </c>
      <c r="W787" s="31" t="s">
        <v>1753</v>
      </c>
      <c r="Y787" s="42"/>
      <c r="Z787" s="43"/>
      <c r="AA787" s="42"/>
      <c r="AB787" s="5"/>
      <c r="AC787" s="43"/>
      <c r="AD787" s="44"/>
      <c r="AE787" s="7"/>
      <c r="AF787" s="7"/>
      <c r="AG787" s="6"/>
      <c r="AH787" s="7"/>
      <c r="AI787" s="5"/>
      <c r="AJ787" s="9"/>
      <c r="AK787" s="9"/>
      <c r="AL787" s="9"/>
      <c r="AM787" s="5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</row>
    <row r="788" spans="2:148" ht="18.75">
      <c r="B788" s="13"/>
      <c r="C788" s="31"/>
      <c r="D788" s="32"/>
      <c r="E788" s="124" t="s">
        <v>5829</v>
      </c>
      <c r="F788" s="13"/>
      <c r="G788" s="125" t="s">
        <v>5823</v>
      </c>
      <c r="H788" s="125" t="s">
        <v>4598</v>
      </c>
      <c r="I788" s="125" t="s">
        <v>4526</v>
      </c>
      <c r="J788" s="126">
        <v>624290</v>
      </c>
      <c r="K788" s="13"/>
      <c r="M788" s="126" t="s">
        <v>3633</v>
      </c>
      <c r="N788" s="31">
        <v>216</v>
      </c>
      <c r="O788" s="129">
        <v>0.81</v>
      </c>
      <c r="P788" s="127">
        <v>41264</v>
      </c>
      <c r="Q788" s="127">
        <v>41843</v>
      </c>
      <c r="R788" s="13" t="s">
        <v>4460</v>
      </c>
      <c r="S788" s="126" t="s">
        <v>4580</v>
      </c>
      <c r="T788" s="126" t="s">
        <v>4150</v>
      </c>
      <c r="U788" s="31" t="s">
        <v>177</v>
      </c>
      <c r="W788" s="31" t="s">
        <v>4629</v>
      </c>
      <c r="Y788" s="42"/>
      <c r="Z788" s="43"/>
      <c r="AA788" s="42"/>
      <c r="AB788" s="5"/>
      <c r="AC788" s="43"/>
      <c r="AD788" s="44"/>
      <c r="AE788" s="7"/>
      <c r="AF788" s="7"/>
      <c r="AG788" s="6"/>
      <c r="AH788" s="7"/>
      <c r="AI788" s="5"/>
      <c r="AJ788" s="9"/>
      <c r="AK788" s="9"/>
      <c r="AL788" s="9"/>
      <c r="AM788" s="5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</row>
    <row r="789" spans="2:148" ht="18.75">
      <c r="B789" s="13"/>
      <c r="C789" s="31"/>
      <c r="D789" s="32"/>
      <c r="E789" s="124">
        <v>11387429</v>
      </c>
      <c r="F789" s="13"/>
      <c r="G789" s="125" t="s">
        <v>5455</v>
      </c>
      <c r="H789" s="125" t="s">
        <v>5507</v>
      </c>
      <c r="I789" s="125" t="s">
        <v>5454</v>
      </c>
      <c r="J789" s="126">
        <v>214458</v>
      </c>
      <c r="K789" s="13"/>
      <c r="M789" s="126" t="s">
        <v>34</v>
      </c>
      <c r="N789" s="126">
        <v>25</v>
      </c>
      <c r="O789" s="129">
        <v>5.92</v>
      </c>
      <c r="P789" s="127">
        <v>42202</v>
      </c>
      <c r="Q789" s="127">
        <v>42445</v>
      </c>
      <c r="R789" s="126" t="s">
        <v>1871</v>
      </c>
      <c r="S789" s="126" t="s">
        <v>5508</v>
      </c>
      <c r="T789" s="126" t="s">
        <v>5344</v>
      </c>
      <c r="U789" s="126" t="s">
        <v>906</v>
      </c>
      <c r="V789" s="126"/>
      <c r="W789" s="31" t="s">
        <v>5551</v>
      </c>
      <c r="Y789" s="42"/>
      <c r="Z789" s="43"/>
      <c r="AA789" s="42"/>
      <c r="AB789" s="5"/>
      <c r="AC789" s="43"/>
      <c r="AD789" s="44"/>
      <c r="AE789" s="7"/>
      <c r="AF789" s="7"/>
      <c r="AG789" s="6"/>
      <c r="AH789" s="7"/>
      <c r="AI789" s="5"/>
      <c r="AJ789" s="9"/>
      <c r="AK789" s="9"/>
      <c r="AL789" s="9"/>
      <c r="AM789" s="5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</row>
    <row r="790" spans="2:148" ht="18.75">
      <c r="B790" s="13"/>
      <c r="C790" s="31"/>
      <c r="D790" s="32"/>
      <c r="G790" s="13" t="s">
        <v>3083</v>
      </c>
      <c r="H790" s="13" t="s">
        <v>3084</v>
      </c>
      <c r="I790" s="13" t="s">
        <v>3085</v>
      </c>
      <c r="L790" s="13" t="s">
        <v>1799</v>
      </c>
      <c r="M790" s="31">
        <v>78759</v>
      </c>
      <c r="N790" s="40">
        <v>267</v>
      </c>
      <c r="O790" s="51">
        <v>23.7</v>
      </c>
      <c r="P790" s="30">
        <v>29952</v>
      </c>
      <c r="Q790" s="30">
        <v>31564</v>
      </c>
      <c r="R790" s="30"/>
      <c r="S790" s="31" t="s">
        <v>51</v>
      </c>
      <c r="T790" s="31" t="s">
        <v>52</v>
      </c>
      <c r="U790" s="31" t="s">
        <v>3302</v>
      </c>
      <c r="W790" s="31" t="s">
        <v>53</v>
      </c>
      <c r="Y790" s="42"/>
      <c r="Z790" s="43"/>
      <c r="AA790" s="42"/>
      <c r="AB790" s="5"/>
      <c r="AC790" s="43"/>
      <c r="AD790" s="44"/>
      <c r="AE790" s="7"/>
      <c r="AF790" s="7"/>
      <c r="AG790" s="6"/>
      <c r="AH790" s="7"/>
      <c r="AI790" s="5"/>
      <c r="AJ790" s="9"/>
      <c r="AK790" s="9"/>
      <c r="AL790" s="9"/>
      <c r="AM790" s="5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</row>
    <row r="791" spans="2:148" ht="18.75">
      <c r="B791" s="13"/>
      <c r="C791" s="31"/>
      <c r="D791" s="32"/>
      <c r="E791" s="32">
        <v>10082111</v>
      </c>
      <c r="G791" s="13" t="s">
        <v>714</v>
      </c>
      <c r="H791" s="13" t="s">
        <v>4278</v>
      </c>
      <c r="I791" s="13" t="s">
        <v>4279</v>
      </c>
      <c r="J791" s="31">
        <v>3324846</v>
      </c>
      <c r="L791" s="57"/>
      <c r="M791" s="31" t="s">
        <v>4280</v>
      </c>
      <c r="N791" s="31">
        <v>224</v>
      </c>
      <c r="O791" s="51">
        <v>22.5</v>
      </c>
      <c r="P791" s="57">
        <v>39372</v>
      </c>
      <c r="Q791" s="57">
        <v>39650</v>
      </c>
      <c r="R791" s="92" t="s">
        <v>2012</v>
      </c>
      <c r="S791" s="92" t="s">
        <v>1519</v>
      </c>
      <c r="T791" s="31" t="s">
        <v>1520</v>
      </c>
      <c r="U791" s="4" t="s">
        <v>3302</v>
      </c>
      <c r="V791" s="4"/>
      <c r="W791" s="31" t="s">
        <v>2291</v>
      </c>
      <c r="Y791" s="42"/>
      <c r="Z791" s="43"/>
      <c r="AA791" s="42"/>
      <c r="AB791" s="5"/>
      <c r="AC791" s="16"/>
      <c r="AD791" s="44"/>
      <c r="AE791" s="7"/>
      <c r="AF791" s="7"/>
      <c r="AG791" s="6"/>
      <c r="AH791" s="7"/>
      <c r="AI791" s="5"/>
      <c r="AJ791" s="9"/>
      <c r="AK791" s="9"/>
      <c r="AL791" s="9"/>
      <c r="AM791" s="5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</row>
    <row r="792" spans="1:148" ht="18.75">
      <c r="A792" s="124"/>
      <c r="B792" s="31"/>
      <c r="D792" s="58"/>
      <c r="G792" s="13" t="s">
        <v>54</v>
      </c>
      <c r="H792" s="13" t="s">
        <v>4297</v>
      </c>
      <c r="I792" s="13" t="s">
        <v>4298</v>
      </c>
      <c r="L792" s="13" t="s">
        <v>1878</v>
      </c>
      <c r="M792" s="31">
        <v>78727</v>
      </c>
      <c r="N792" s="40">
        <v>1866</v>
      </c>
      <c r="O792" s="51">
        <v>117.8</v>
      </c>
      <c r="P792" s="30">
        <v>35006</v>
      </c>
      <c r="Q792" s="30">
        <v>35191</v>
      </c>
      <c r="R792" s="30"/>
      <c r="S792" s="31" t="s">
        <v>55</v>
      </c>
      <c r="T792" s="31" t="s">
        <v>56</v>
      </c>
      <c r="U792" s="31" t="s">
        <v>3302</v>
      </c>
      <c r="W792" s="31" t="s">
        <v>3518</v>
      </c>
      <c r="Y792" s="42"/>
      <c r="Z792" s="43"/>
      <c r="AA792" s="42"/>
      <c r="AB792" s="5"/>
      <c r="AC792" s="16"/>
      <c r="AD792" s="44"/>
      <c r="AE792" s="7"/>
      <c r="AF792" s="7"/>
      <c r="AG792" s="35"/>
      <c r="AH792" s="7"/>
      <c r="AI792" s="5"/>
      <c r="AJ792" s="9"/>
      <c r="AK792" s="9"/>
      <c r="AL792" s="9"/>
      <c r="AM792" s="5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</row>
    <row r="793" spans="1:148" ht="18.75">
      <c r="A793" s="124"/>
      <c r="B793" s="31"/>
      <c r="D793" s="32"/>
      <c r="E793" s="124" t="s">
        <v>2938</v>
      </c>
      <c r="F793" s="13"/>
      <c r="G793" s="125" t="s">
        <v>3651</v>
      </c>
      <c r="H793" s="125" t="s">
        <v>2937</v>
      </c>
      <c r="I793" s="125" t="s">
        <v>3715</v>
      </c>
      <c r="J793" s="126">
        <v>3327192</v>
      </c>
      <c r="K793" s="126"/>
      <c r="L793" s="125"/>
      <c r="M793" s="126" t="s">
        <v>562</v>
      </c>
      <c r="N793" s="126">
        <v>298</v>
      </c>
      <c r="O793" s="129">
        <v>14.25</v>
      </c>
      <c r="P793" s="127">
        <v>39769</v>
      </c>
      <c r="Q793" s="127" t="s">
        <v>2251</v>
      </c>
      <c r="R793" s="126" t="s">
        <v>4325</v>
      </c>
      <c r="S793" s="126" t="s">
        <v>3499</v>
      </c>
      <c r="T793" s="31" t="s">
        <v>3500</v>
      </c>
      <c r="U793" s="31" t="s">
        <v>3302</v>
      </c>
      <c r="W793" s="31" t="s">
        <v>266</v>
      </c>
      <c r="Y793" s="42"/>
      <c r="Z793" s="43"/>
      <c r="AA793" s="42"/>
      <c r="AB793" s="5"/>
      <c r="AC793" s="43"/>
      <c r="AD793" s="44"/>
      <c r="AE793" s="7"/>
      <c r="AF793" s="7"/>
      <c r="AG793" s="35"/>
      <c r="AH793" s="7"/>
      <c r="AI793" s="5"/>
      <c r="AJ793" s="9"/>
      <c r="AK793" s="9"/>
      <c r="AL793" s="9"/>
      <c r="AM793" s="5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</row>
    <row r="794" spans="2:148" ht="18.75">
      <c r="B794" s="13"/>
      <c r="C794" s="31"/>
      <c r="D794" s="32"/>
      <c r="E794" s="124">
        <v>11030256</v>
      </c>
      <c r="F794" s="13"/>
      <c r="G794" s="125" t="s">
        <v>4809</v>
      </c>
      <c r="H794" s="125" t="s">
        <v>4857</v>
      </c>
      <c r="I794" s="125" t="s">
        <v>4808</v>
      </c>
      <c r="J794" s="126">
        <v>3074140</v>
      </c>
      <c r="K794" s="125"/>
      <c r="M794" s="126" t="s">
        <v>4280</v>
      </c>
      <c r="N794" s="31">
        <v>112</v>
      </c>
      <c r="O794" s="129">
        <v>18.014</v>
      </c>
      <c r="P794" s="127">
        <v>41557</v>
      </c>
      <c r="Q794" s="127">
        <v>41806</v>
      </c>
      <c r="R794" s="126" t="s">
        <v>4460</v>
      </c>
      <c r="S794" s="126" t="s">
        <v>4856</v>
      </c>
      <c r="T794" s="126" t="s">
        <v>2235</v>
      </c>
      <c r="U794" s="31" t="s">
        <v>906</v>
      </c>
      <c r="W794" s="31" t="s">
        <v>4907</v>
      </c>
      <c r="Y794" s="42"/>
      <c r="Z794" s="43"/>
      <c r="AA794" s="42"/>
      <c r="AB794" s="5"/>
      <c r="AC794" s="16"/>
      <c r="AD794" s="44"/>
      <c r="AE794" s="7"/>
      <c r="AF794" s="7"/>
      <c r="AG794" s="35"/>
      <c r="AH794" s="7"/>
      <c r="AI794" s="5"/>
      <c r="AJ794" s="9"/>
      <c r="AK794" s="9"/>
      <c r="AL794" s="9"/>
      <c r="AM794" s="5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</row>
    <row r="795" spans="2:148" ht="18.75">
      <c r="B795" s="13"/>
      <c r="C795" s="31"/>
      <c r="D795" s="32"/>
      <c r="G795" s="13" t="s">
        <v>57</v>
      </c>
      <c r="H795" s="13" t="s">
        <v>2180</v>
      </c>
      <c r="I795" s="13" t="s">
        <v>2181</v>
      </c>
      <c r="L795" s="13" t="s">
        <v>1879</v>
      </c>
      <c r="M795" s="7">
        <v>78728</v>
      </c>
      <c r="N795" s="40">
        <v>284</v>
      </c>
      <c r="O795" s="51">
        <v>12.25</v>
      </c>
      <c r="P795" s="30">
        <v>34354</v>
      </c>
      <c r="Q795" s="30">
        <v>34500</v>
      </c>
      <c r="R795" s="30"/>
      <c r="S795" s="31" t="s">
        <v>4303</v>
      </c>
      <c r="T795" s="31" t="s">
        <v>2880</v>
      </c>
      <c r="U795" s="31" t="s">
        <v>3302</v>
      </c>
      <c r="W795" s="31" t="s">
        <v>3511</v>
      </c>
      <c r="Y795" s="42"/>
      <c r="Z795" s="43"/>
      <c r="AA795" s="42"/>
      <c r="AB795" s="5"/>
      <c r="AC795" s="16"/>
      <c r="AD795" s="44"/>
      <c r="AE795" s="7"/>
      <c r="AF795" s="7"/>
      <c r="AG795" s="35"/>
      <c r="AH795" s="7"/>
      <c r="AI795" s="5"/>
      <c r="AJ795" s="9"/>
      <c r="AK795" s="9"/>
      <c r="AL795" s="9"/>
      <c r="AM795" s="5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</row>
    <row r="796" spans="2:148" ht="18.75">
      <c r="B796" s="13"/>
      <c r="C796" s="31"/>
      <c r="D796" s="32"/>
      <c r="E796" s="32">
        <v>172512</v>
      </c>
      <c r="G796" s="13" t="s">
        <v>1260</v>
      </c>
      <c r="H796" s="13" t="s">
        <v>1079</v>
      </c>
      <c r="I796" s="13" t="s">
        <v>133</v>
      </c>
      <c r="L796" s="13" t="s">
        <v>134</v>
      </c>
      <c r="M796" s="31">
        <v>78749</v>
      </c>
      <c r="N796" s="40">
        <v>300</v>
      </c>
      <c r="O796" s="51">
        <v>25.7</v>
      </c>
      <c r="P796" s="30">
        <v>36985</v>
      </c>
      <c r="Q796" s="30" t="s">
        <v>3579</v>
      </c>
      <c r="R796" s="31" t="s">
        <v>742</v>
      </c>
      <c r="S796" s="31" t="s">
        <v>1261</v>
      </c>
      <c r="T796" s="31" t="s">
        <v>1262</v>
      </c>
      <c r="U796" s="31" t="s">
        <v>3302</v>
      </c>
      <c r="W796" s="31" t="s">
        <v>1082</v>
      </c>
      <c r="Y796" s="42"/>
      <c r="Z796" s="43"/>
      <c r="AA796" s="42"/>
      <c r="AB796" s="5"/>
      <c r="AC796" s="43"/>
      <c r="AD796" s="44"/>
      <c r="AE796" s="7"/>
      <c r="AF796" s="7"/>
      <c r="AG796" s="35"/>
      <c r="AH796" s="7"/>
      <c r="AI796" s="5"/>
      <c r="AJ796" s="9"/>
      <c r="AK796" s="9"/>
      <c r="AL796" s="9"/>
      <c r="AM796" s="5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</row>
    <row r="797" spans="2:148" ht="18.75">
      <c r="B797" s="13"/>
      <c r="C797" s="31"/>
      <c r="D797" s="32"/>
      <c r="E797" s="32">
        <v>10064586</v>
      </c>
      <c r="G797" s="13" t="s">
        <v>3638</v>
      </c>
      <c r="H797" s="13" t="s">
        <v>3639</v>
      </c>
      <c r="I797" s="13" t="s">
        <v>3640</v>
      </c>
      <c r="L797" s="34"/>
      <c r="M797" s="31" t="s">
        <v>532</v>
      </c>
      <c r="N797" s="91">
        <v>14</v>
      </c>
      <c r="O797" s="98">
        <v>0.224</v>
      </c>
      <c r="P797" s="57">
        <v>39316</v>
      </c>
      <c r="Q797" s="13"/>
      <c r="R797" s="92" t="s">
        <v>3057</v>
      </c>
      <c r="S797" s="92" t="s">
        <v>3569</v>
      </c>
      <c r="T797" s="31" t="s">
        <v>2143</v>
      </c>
      <c r="U797" s="31" t="s">
        <v>554</v>
      </c>
      <c r="W797" s="92" t="s">
        <v>4069</v>
      </c>
      <c r="Y797" s="42"/>
      <c r="Z797" s="43"/>
      <c r="AA797" s="42"/>
      <c r="AB797" s="5"/>
      <c r="AC797" s="16"/>
      <c r="AD797" s="44"/>
      <c r="AE797" s="7"/>
      <c r="AF797" s="7"/>
      <c r="AG797" s="35"/>
      <c r="AH797" s="7"/>
      <c r="AI797" s="5"/>
      <c r="AJ797" s="9"/>
      <c r="AK797" s="9"/>
      <c r="AL797" s="9"/>
      <c r="AM797" s="5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</row>
    <row r="798" spans="1:148" ht="18.75">
      <c r="A798" s="124"/>
      <c r="B798" s="13"/>
      <c r="C798" s="125"/>
      <c r="D798" s="32"/>
      <c r="E798" s="32">
        <v>192113</v>
      </c>
      <c r="G798" s="13" t="s">
        <v>4339</v>
      </c>
      <c r="H798" s="13" t="s">
        <v>2314</v>
      </c>
      <c r="I798" s="13" t="s">
        <v>2322</v>
      </c>
      <c r="L798" s="13" t="s">
        <v>4340</v>
      </c>
      <c r="M798" s="31">
        <v>78705</v>
      </c>
      <c r="N798" s="52">
        <v>24</v>
      </c>
      <c r="O798" s="51">
        <v>0.5</v>
      </c>
      <c r="P798" s="30">
        <v>37200</v>
      </c>
      <c r="Q798" s="30">
        <v>37368</v>
      </c>
      <c r="R798" s="31" t="s">
        <v>4335</v>
      </c>
      <c r="S798" s="31" t="s">
        <v>932</v>
      </c>
      <c r="T798" s="31" t="s">
        <v>4341</v>
      </c>
      <c r="U798" s="31" t="s">
        <v>3302</v>
      </c>
      <c r="W798" s="31" t="s">
        <v>4000</v>
      </c>
      <c r="Y798" s="42"/>
      <c r="Z798" s="43"/>
      <c r="AA798" s="42"/>
      <c r="AB798" s="5"/>
      <c r="AC798" s="16"/>
      <c r="AD798" s="44"/>
      <c r="AE798" s="7"/>
      <c r="AF798" s="7"/>
      <c r="AG798" s="35"/>
      <c r="AH798" s="7"/>
      <c r="AI798" s="5"/>
      <c r="AJ798" s="9"/>
      <c r="AK798" s="9"/>
      <c r="AL798" s="9"/>
      <c r="AM798" s="5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</row>
    <row r="799" spans="2:148" ht="18.75">
      <c r="B799" s="124"/>
      <c r="C799" s="31"/>
      <c r="D799" s="32"/>
      <c r="G799" s="13" t="s">
        <v>2182</v>
      </c>
      <c r="H799" s="13" t="s">
        <v>4304</v>
      </c>
      <c r="I799" s="13" t="s">
        <v>1482</v>
      </c>
      <c r="L799" s="13" t="s">
        <v>1801</v>
      </c>
      <c r="M799" s="31">
        <v>78730</v>
      </c>
      <c r="N799" s="40">
        <v>498</v>
      </c>
      <c r="O799" s="51">
        <v>39.45</v>
      </c>
      <c r="P799" s="30">
        <v>35488</v>
      </c>
      <c r="Q799" s="30">
        <v>35957</v>
      </c>
      <c r="R799" s="30"/>
      <c r="S799" s="31" t="s">
        <v>2183</v>
      </c>
      <c r="T799" s="31" t="s">
        <v>3306</v>
      </c>
      <c r="U799" s="31" t="s">
        <v>3302</v>
      </c>
      <c r="W799" s="31" t="s">
        <v>3523</v>
      </c>
      <c r="Y799" s="42"/>
      <c r="Z799" s="43"/>
      <c r="AA799" s="42"/>
      <c r="AB799" s="5"/>
      <c r="AC799" s="16"/>
      <c r="AD799" s="44"/>
      <c r="AE799" s="7"/>
      <c r="AF799" s="7"/>
      <c r="AG799" s="35"/>
      <c r="AH799" s="7"/>
      <c r="AI799" s="5"/>
      <c r="AJ799" s="9"/>
      <c r="AK799" s="9"/>
      <c r="AL799" s="9"/>
      <c r="AM799" s="5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</row>
    <row r="800" spans="3:148" ht="18.75">
      <c r="C800" s="31"/>
      <c r="D800" s="32"/>
      <c r="E800" s="58">
        <v>10018191</v>
      </c>
      <c r="G800" s="54" t="s">
        <v>722</v>
      </c>
      <c r="H800" s="54" t="s">
        <v>4041</v>
      </c>
      <c r="I800" s="54" t="s">
        <v>1443</v>
      </c>
      <c r="J800" s="91">
        <v>3308061</v>
      </c>
      <c r="K800" s="91"/>
      <c r="L800" s="54" t="s">
        <v>723</v>
      </c>
      <c r="M800" s="91">
        <v>78741</v>
      </c>
      <c r="N800" s="91">
        <v>142</v>
      </c>
      <c r="O800" s="98">
        <v>9.333</v>
      </c>
      <c r="P800" s="57">
        <v>39171</v>
      </c>
      <c r="Q800" s="57">
        <v>39406</v>
      </c>
      <c r="R800" s="92" t="s">
        <v>2012</v>
      </c>
      <c r="S800" s="92" t="s">
        <v>3782</v>
      </c>
      <c r="T800" s="31" t="s">
        <v>3783</v>
      </c>
      <c r="U800" s="4" t="s">
        <v>2049</v>
      </c>
      <c r="V800" s="4"/>
      <c r="W800" s="92" t="s">
        <v>2259</v>
      </c>
      <c r="Y800" s="42"/>
      <c r="Z800" s="43"/>
      <c r="AA800" s="42"/>
      <c r="AB800" s="5"/>
      <c r="AC800" s="16"/>
      <c r="AD800" s="44"/>
      <c r="AE800" s="7"/>
      <c r="AF800" s="7"/>
      <c r="AG800" s="35"/>
      <c r="AH800" s="7"/>
      <c r="AI800" s="5"/>
      <c r="AJ800" s="9"/>
      <c r="AK800" s="9"/>
      <c r="AL800" s="9"/>
      <c r="AM800" s="5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</row>
    <row r="801" spans="2:148" ht="18.75">
      <c r="B801" s="13"/>
      <c r="C801" s="31"/>
      <c r="D801" s="32"/>
      <c r="E801" s="58">
        <v>296505</v>
      </c>
      <c r="G801" s="54" t="s">
        <v>1893</v>
      </c>
      <c r="H801" s="55" t="s">
        <v>2152</v>
      </c>
      <c r="I801" s="54" t="s">
        <v>3292</v>
      </c>
      <c r="J801" s="91">
        <v>72914</v>
      </c>
      <c r="K801" s="91"/>
      <c r="L801" s="54" t="s">
        <v>3292</v>
      </c>
      <c r="M801" s="91">
        <v>78730</v>
      </c>
      <c r="N801" s="91">
        <v>10</v>
      </c>
      <c r="O801" s="98">
        <v>3</v>
      </c>
      <c r="P801" s="57">
        <v>38856</v>
      </c>
      <c r="Q801" s="57">
        <v>39064</v>
      </c>
      <c r="R801" s="92" t="s">
        <v>1149</v>
      </c>
      <c r="S801" s="92" t="s">
        <v>4247</v>
      </c>
      <c r="T801" s="92" t="s">
        <v>1384</v>
      </c>
      <c r="U801" s="92" t="s">
        <v>906</v>
      </c>
      <c r="V801" s="92"/>
      <c r="W801" s="31" t="s">
        <v>1814</v>
      </c>
      <c r="Y801" s="42"/>
      <c r="Z801" s="43"/>
      <c r="AA801" s="42"/>
      <c r="AB801" s="5"/>
      <c r="AC801" s="16"/>
      <c r="AD801" s="44"/>
      <c r="AE801" s="7"/>
      <c r="AF801" s="7"/>
      <c r="AG801" s="35"/>
      <c r="AH801" s="7"/>
      <c r="AI801" s="5"/>
      <c r="AJ801" s="9"/>
      <c r="AK801" s="9"/>
      <c r="AL801" s="9"/>
      <c r="AM801" s="5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</row>
    <row r="802" spans="2:148" ht="18.75">
      <c r="B802" s="124"/>
      <c r="C802" s="31"/>
      <c r="D802" s="32"/>
      <c r="E802" s="58">
        <v>282059</v>
      </c>
      <c r="G802" s="54" t="s">
        <v>3291</v>
      </c>
      <c r="H802" s="54" t="s">
        <v>2152</v>
      </c>
      <c r="I802" s="54" t="s">
        <v>129</v>
      </c>
      <c r="J802" s="91"/>
      <c r="K802" s="91"/>
      <c r="L802" s="54" t="s">
        <v>3292</v>
      </c>
      <c r="M802" s="31">
        <v>78730</v>
      </c>
      <c r="N802" s="60">
        <v>10</v>
      </c>
      <c r="O802" s="98">
        <v>3.3</v>
      </c>
      <c r="P802" s="57">
        <v>38583</v>
      </c>
      <c r="Q802" s="57">
        <v>38888</v>
      </c>
      <c r="R802" s="31" t="s">
        <v>1149</v>
      </c>
      <c r="S802" s="31" t="s">
        <v>4247</v>
      </c>
      <c r="T802" s="31" t="s">
        <v>1384</v>
      </c>
      <c r="U802" s="31" t="s">
        <v>554</v>
      </c>
      <c r="W802" s="31" t="s">
        <v>730</v>
      </c>
      <c r="Y802" s="42"/>
      <c r="Z802" s="43"/>
      <c r="AA802" s="42"/>
      <c r="AB802" s="5"/>
      <c r="AC802" s="16"/>
      <c r="AD802" s="44"/>
      <c r="AE802" s="7"/>
      <c r="AF802" s="7"/>
      <c r="AG802" s="35"/>
      <c r="AH802" s="7"/>
      <c r="AI802" s="5"/>
      <c r="AJ802" s="9"/>
      <c r="AK802" s="9"/>
      <c r="AL802" s="9"/>
      <c r="AM802" s="5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</row>
    <row r="803" spans="2:148" ht="18.75">
      <c r="B803" s="32"/>
      <c r="C803" s="31"/>
      <c r="D803" s="13"/>
      <c r="E803" s="152" t="s">
        <v>4793</v>
      </c>
      <c r="F803" s="153"/>
      <c r="G803" s="154" t="s">
        <v>4774</v>
      </c>
      <c r="H803" s="154" t="s">
        <v>4794</v>
      </c>
      <c r="I803" s="154" t="s">
        <v>4477</v>
      </c>
      <c r="J803" s="155">
        <v>119157</v>
      </c>
      <c r="K803" s="153"/>
      <c r="L803" s="153"/>
      <c r="M803" s="155" t="s">
        <v>539</v>
      </c>
      <c r="N803" s="156">
        <v>175</v>
      </c>
      <c r="O803" s="159">
        <v>0.99</v>
      </c>
      <c r="P803" s="157">
        <v>41138</v>
      </c>
      <c r="Q803" s="156"/>
      <c r="R803" s="156" t="s">
        <v>4460</v>
      </c>
      <c r="S803" s="155" t="s">
        <v>4496</v>
      </c>
      <c r="T803" s="155" t="s">
        <v>2223</v>
      </c>
      <c r="U803" s="156" t="s">
        <v>554</v>
      </c>
      <c r="V803" s="156"/>
      <c r="W803" s="156" t="s">
        <v>4514</v>
      </c>
      <c r="Y803" s="42"/>
      <c r="Z803" s="7"/>
      <c r="AA803" s="42"/>
      <c r="AB803" s="5"/>
      <c r="AC803" s="16"/>
      <c r="AD803" s="44"/>
      <c r="AE803" s="7"/>
      <c r="AF803" s="7"/>
      <c r="AG803" s="35"/>
      <c r="AH803" s="7"/>
      <c r="AI803" s="5"/>
      <c r="AJ803" s="9"/>
      <c r="AK803" s="9"/>
      <c r="AL803" s="9"/>
      <c r="AM803" s="5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</row>
    <row r="804" spans="2:148" ht="18.75">
      <c r="B804" s="13"/>
      <c r="C804" s="31"/>
      <c r="D804" s="32"/>
      <c r="E804" s="124">
        <v>10567945</v>
      </c>
      <c r="F804" s="13"/>
      <c r="G804" s="125" t="s">
        <v>3111</v>
      </c>
      <c r="H804" s="125" t="s">
        <v>2769</v>
      </c>
      <c r="I804" s="125" t="s">
        <v>3110</v>
      </c>
      <c r="J804" s="126">
        <v>3325181</v>
      </c>
      <c r="K804" s="13"/>
      <c r="M804" s="126" t="s">
        <v>4071</v>
      </c>
      <c r="N804" s="31">
        <v>35</v>
      </c>
      <c r="O804" s="129">
        <v>4.72</v>
      </c>
      <c r="P804" s="127">
        <v>40634</v>
      </c>
      <c r="Q804" s="127">
        <v>40875</v>
      </c>
      <c r="R804" s="31" t="s">
        <v>4073</v>
      </c>
      <c r="S804" s="126" t="s">
        <v>515</v>
      </c>
      <c r="T804" s="126" t="s">
        <v>2329</v>
      </c>
      <c r="U804" s="126" t="s">
        <v>906</v>
      </c>
      <c r="V804" s="126"/>
      <c r="W804" s="31" t="s">
        <v>2556</v>
      </c>
      <c r="Y804" s="42"/>
      <c r="Z804" s="43"/>
      <c r="AA804" s="42"/>
      <c r="AB804" s="5"/>
      <c r="AC804" s="16"/>
      <c r="AD804" s="44"/>
      <c r="AE804" s="7"/>
      <c r="AF804" s="7"/>
      <c r="AG804" s="35"/>
      <c r="AH804" s="7"/>
      <c r="AI804" s="5"/>
      <c r="AJ804" s="9"/>
      <c r="AK804" s="9"/>
      <c r="AL804" s="9"/>
      <c r="AM804" s="5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</row>
    <row r="805" spans="2:148" ht="18.75">
      <c r="B805" s="13"/>
      <c r="C805" s="31"/>
      <c r="D805" s="32"/>
      <c r="E805" s="32">
        <v>10085319</v>
      </c>
      <c r="G805" s="13" t="s">
        <v>2768</v>
      </c>
      <c r="H805" s="13" t="s">
        <v>2769</v>
      </c>
      <c r="I805" s="13" t="s">
        <v>2770</v>
      </c>
      <c r="L805" s="57"/>
      <c r="M805" s="31" t="s">
        <v>4071</v>
      </c>
      <c r="N805" s="31">
        <v>47</v>
      </c>
      <c r="O805" s="51">
        <v>8</v>
      </c>
      <c r="P805" s="57">
        <v>39381</v>
      </c>
      <c r="Q805" s="13"/>
      <c r="R805" s="92" t="s">
        <v>4325</v>
      </c>
      <c r="S805" s="92" t="s">
        <v>3975</v>
      </c>
      <c r="T805" s="31" t="s">
        <v>3976</v>
      </c>
      <c r="U805" s="31" t="s">
        <v>554</v>
      </c>
      <c r="W805" s="31" t="s">
        <v>2291</v>
      </c>
      <c r="Y805" s="42"/>
      <c r="Z805" s="43"/>
      <c r="AA805" s="42"/>
      <c r="AB805" s="5"/>
      <c r="AC805" s="16"/>
      <c r="AD805" s="44"/>
      <c r="AE805" s="7"/>
      <c r="AF805" s="7"/>
      <c r="AG805" s="35"/>
      <c r="AH805" s="7"/>
      <c r="AI805" s="5"/>
      <c r="AJ805" s="9"/>
      <c r="AK805" s="9"/>
      <c r="AL805" s="9"/>
      <c r="AM805" s="5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</row>
    <row r="806" spans="2:148" ht="18.75">
      <c r="B806" s="13"/>
      <c r="C806" s="31"/>
      <c r="D806" s="32"/>
      <c r="E806" s="124">
        <v>10148641</v>
      </c>
      <c r="F806" s="13"/>
      <c r="G806" s="125" t="s">
        <v>3705</v>
      </c>
      <c r="H806" s="125" t="s">
        <v>2769</v>
      </c>
      <c r="I806" s="125" t="s">
        <v>2770</v>
      </c>
      <c r="J806" s="126">
        <v>3325181</v>
      </c>
      <c r="K806" s="126"/>
      <c r="L806" s="125"/>
      <c r="M806" s="126" t="s">
        <v>4071</v>
      </c>
      <c r="N806" s="126">
        <v>45</v>
      </c>
      <c r="O806" s="129">
        <v>5.83</v>
      </c>
      <c r="P806" s="127">
        <v>39582</v>
      </c>
      <c r="R806" s="126" t="s">
        <v>4325</v>
      </c>
      <c r="S806" s="126" t="s">
        <v>2246</v>
      </c>
      <c r="T806" s="31" t="s">
        <v>2224</v>
      </c>
      <c r="U806" s="126" t="s">
        <v>554</v>
      </c>
      <c r="V806" s="126"/>
      <c r="W806" s="31" t="s">
        <v>266</v>
      </c>
      <c r="Y806" s="42"/>
      <c r="Z806" s="43"/>
      <c r="AA806" s="42"/>
      <c r="AB806" s="5"/>
      <c r="AC806" s="16"/>
      <c r="AD806" s="44"/>
      <c r="AE806" s="7"/>
      <c r="AF806" s="7"/>
      <c r="AG806" s="35"/>
      <c r="AH806" s="7"/>
      <c r="AI806" s="5"/>
      <c r="AJ806" s="9"/>
      <c r="AK806" s="9"/>
      <c r="AL806" s="9"/>
      <c r="AM806" s="5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</row>
    <row r="807" spans="2:148" ht="18.75">
      <c r="B807" s="13"/>
      <c r="C807" s="31"/>
      <c r="D807" s="32"/>
      <c r="E807" s="124">
        <v>10969235</v>
      </c>
      <c r="F807" s="13"/>
      <c r="G807" s="13" t="s">
        <v>4705</v>
      </c>
      <c r="H807" s="125" t="s">
        <v>4752</v>
      </c>
      <c r="I807" s="13" t="s">
        <v>4904</v>
      </c>
      <c r="J807" s="126">
        <v>3388157</v>
      </c>
      <c r="K807" s="13"/>
      <c r="M807" s="126">
        <v>78741</v>
      </c>
      <c r="N807" s="4">
        <v>57</v>
      </c>
      <c r="O807" s="51">
        <v>3.68</v>
      </c>
      <c r="P807" s="127">
        <v>41445</v>
      </c>
      <c r="Q807" s="151" t="s">
        <v>4977</v>
      </c>
      <c r="R807" s="31" t="s">
        <v>259</v>
      </c>
      <c r="S807" s="31" t="s">
        <v>4731</v>
      </c>
      <c r="T807" s="31" t="s">
        <v>2230</v>
      </c>
      <c r="U807" s="31" t="s">
        <v>3302</v>
      </c>
      <c r="W807" s="92" t="s">
        <v>4782</v>
      </c>
      <c r="Y807" s="42"/>
      <c r="Z807" s="7"/>
      <c r="AA807" s="42"/>
      <c r="AB807" s="5"/>
      <c r="AC807" s="43"/>
      <c r="AD807" s="44"/>
      <c r="AE807" s="7"/>
      <c r="AF807" s="7"/>
      <c r="AG807" s="35"/>
      <c r="AH807" s="7"/>
      <c r="AI807" s="5"/>
      <c r="AJ807" s="9"/>
      <c r="AK807" s="9"/>
      <c r="AL807" s="9"/>
      <c r="AM807" s="5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</row>
    <row r="808" spans="2:148" ht="18.75">
      <c r="B808" s="13"/>
      <c r="C808" s="31"/>
      <c r="D808" s="32"/>
      <c r="E808" s="124">
        <v>10943632</v>
      </c>
      <c r="F808" s="13"/>
      <c r="G808" s="13" t="s">
        <v>4727</v>
      </c>
      <c r="H808" s="125" t="s">
        <v>4747</v>
      </c>
      <c r="I808" s="13" t="s">
        <v>4728</v>
      </c>
      <c r="J808" s="126">
        <v>662684</v>
      </c>
      <c r="K808" s="13"/>
      <c r="M808" s="126">
        <v>78741</v>
      </c>
      <c r="N808" s="4">
        <v>124</v>
      </c>
      <c r="O808" s="51">
        <v>19.37</v>
      </c>
      <c r="P808" s="127">
        <v>41397</v>
      </c>
      <c r="Q808" s="127">
        <v>41660</v>
      </c>
      <c r="R808" s="31" t="s">
        <v>259</v>
      </c>
      <c r="S808" s="31" t="s">
        <v>4748</v>
      </c>
      <c r="T808" s="31" t="s">
        <v>119</v>
      </c>
      <c r="U808" s="31" t="s">
        <v>906</v>
      </c>
      <c r="W808" s="92" t="s">
        <v>4782</v>
      </c>
      <c r="Y808" s="42"/>
      <c r="Z808" s="7"/>
      <c r="AA808" s="42"/>
      <c r="AB808" s="5"/>
      <c r="AC808" s="43"/>
      <c r="AD808" s="44"/>
      <c r="AE808" s="7"/>
      <c r="AF808" s="7"/>
      <c r="AG808" s="35"/>
      <c r="AH808" s="7"/>
      <c r="AI808" s="5"/>
      <c r="AJ808" s="9"/>
      <c r="AK808" s="9"/>
      <c r="AL808" s="9"/>
      <c r="AM808" s="5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</row>
    <row r="809" spans="3:148" ht="18.75">
      <c r="C809" s="122"/>
      <c r="D809" s="32"/>
      <c r="E809" s="152">
        <v>11400019</v>
      </c>
      <c r="F809" s="153"/>
      <c r="G809" s="154" t="s">
        <v>5462</v>
      </c>
      <c r="H809" s="154" t="s">
        <v>5463</v>
      </c>
      <c r="I809" s="154" t="s">
        <v>5461</v>
      </c>
      <c r="J809" s="155">
        <v>347200</v>
      </c>
      <c r="K809" s="153"/>
      <c r="L809" s="153"/>
      <c r="M809" s="155" t="s">
        <v>4071</v>
      </c>
      <c r="N809" s="155">
        <v>85</v>
      </c>
      <c r="O809" s="159">
        <v>12.04</v>
      </c>
      <c r="P809" s="157">
        <v>42228</v>
      </c>
      <c r="Q809" s="157">
        <v>42565</v>
      </c>
      <c r="R809" s="155" t="s">
        <v>4460</v>
      </c>
      <c r="S809" s="155" t="s">
        <v>5513</v>
      </c>
      <c r="T809" s="155" t="s">
        <v>5249</v>
      </c>
      <c r="U809" s="155" t="s">
        <v>906</v>
      </c>
      <c r="V809" s="155"/>
      <c r="W809" s="156" t="s">
        <v>5551</v>
      </c>
      <c r="Y809" s="42"/>
      <c r="Z809" s="7"/>
      <c r="AA809" s="42"/>
      <c r="AB809" s="5"/>
      <c r="AC809" s="43"/>
      <c r="AD809" s="44"/>
      <c r="AE809" s="7"/>
      <c r="AF809" s="7"/>
      <c r="AG809" s="35"/>
      <c r="AH809" s="7"/>
      <c r="AI809" s="5"/>
      <c r="AJ809" s="9"/>
      <c r="AK809" s="9"/>
      <c r="AL809" s="9"/>
      <c r="AM809" s="5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</row>
    <row r="810" spans="2:148" ht="18.75">
      <c r="B810" s="13"/>
      <c r="C810" s="31"/>
      <c r="D810" s="32"/>
      <c r="E810" s="32">
        <v>192505</v>
      </c>
      <c r="G810" s="13" t="s">
        <v>4342</v>
      </c>
      <c r="H810" s="13" t="s">
        <v>3610</v>
      </c>
      <c r="I810" s="13" t="s">
        <v>1803</v>
      </c>
      <c r="L810" s="13" t="s">
        <v>1414</v>
      </c>
      <c r="M810" s="31">
        <v>78741</v>
      </c>
      <c r="N810" s="31">
        <v>240</v>
      </c>
      <c r="O810" s="51">
        <v>14.5</v>
      </c>
      <c r="P810" s="30">
        <v>37203</v>
      </c>
      <c r="Q810" s="30">
        <v>37236</v>
      </c>
      <c r="R810" s="31" t="s">
        <v>4327</v>
      </c>
      <c r="S810" s="31" t="s">
        <v>2069</v>
      </c>
      <c r="T810" s="31" t="s">
        <v>1415</v>
      </c>
      <c r="U810" s="31" t="s">
        <v>3302</v>
      </c>
      <c r="W810" s="31" t="s">
        <v>4000</v>
      </c>
      <c r="Y810" s="42"/>
      <c r="Z810" s="7"/>
      <c r="AA810" s="42"/>
      <c r="AB810" s="5"/>
      <c r="AC810" s="43"/>
      <c r="AD810" s="44"/>
      <c r="AE810" s="7"/>
      <c r="AF810" s="7"/>
      <c r="AG810" s="35"/>
      <c r="AH810" s="7"/>
      <c r="AI810" s="5"/>
      <c r="AJ810" s="9"/>
      <c r="AK810" s="9"/>
      <c r="AL810" s="9"/>
      <c r="AM810" s="5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</row>
    <row r="811" spans="2:148" ht="18.75">
      <c r="B811" s="13"/>
      <c r="C811" s="31"/>
      <c r="D811" s="32"/>
      <c r="E811" s="56" t="s">
        <v>1509</v>
      </c>
      <c r="G811" s="54" t="s">
        <v>1243</v>
      </c>
      <c r="H811" s="54" t="s">
        <v>1510</v>
      </c>
      <c r="I811" s="54" t="s">
        <v>2932</v>
      </c>
      <c r="J811" s="91">
        <v>753806</v>
      </c>
      <c r="K811" s="91"/>
      <c r="L811" s="54" t="s">
        <v>2932</v>
      </c>
      <c r="M811" s="91">
        <v>78704</v>
      </c>
      <c r="N811" s="91">
        <v>450</v>
      </c>
      <c r="O811" s="98">
        <v>3.889</v>
      </c>
      <c r="P811" s="57">
        <v>38882</v>
      </c>
      <c r="Q811" s="54"/>
      <c r="R811" s="31" t="s">
        <v>1600</v>
      </c>
      <c r="S811" s="92" t="s">
        <v>4247</v>
      </c>
      <c r="T811" s="92" t="s">
        <v>1384</v>
      </c>
      <c r="U811" s="92" t="s">
        <v>2049</v>
      </c>
      <c r="V811" s="92"/>
      <c r="W811" s="31" t="s">
        <v>1814</v>
      </c>
      <c r="Y811" s="42"/>
      <c r="Z811" s="7"/>
      <c r="AA811" s="42"/>
      <c r="AB811" s="5"/>
      <c r="AC811" s="43"/>
      <c r="AD811" s="44"/>
      <c r="AE811" s="7"/>
      <c r="AF811" s="7"/>
      <c r="AG811" s="35"/>
      <c r="AH811" s="7"/>
      <c r="AI811" s="5"/>
      <c r="AJ811" s="9"/>
      <c r="AK811" s="9"/>
      <c r="AL811" s="9"/>
      <c r="AM811" s="5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</row>
    <row r="812" spans="3:148" ht="18.75">
      <c r="C812" s="31"/>
      <c r="D812" s="32"/>
      <c r="E812" s="152">
        <v>10580817</v>
      </c>
      <c r="F812" s="153"/>
      <c r="G812" s="154" t="s">
        <v>198</v>
      </c>
      <c r="H812" s="154" t="s">
        <v>199</v>
      </c>
      <c r="I812" s="154" t="s">
        <v>197</v>
      </c>
      <c r="J812" s="155">
        <v>3327155</v>
      </c>
      <c r="K812" s="153"/>
      <c r="L812" s="153"/>
      <c r="M812" s="155" t="s">
        <v>4071</v>
      </c>
      <c r="N812" s="156">
        <v>54</v>
      </c>
      <c r="O812" s="159">
        <v>7.84</v>
      </c>
      <c r="P812" s="157">
        <v>40658</v>
      </c>
      <c r="Q812" s="157">
        <v>40875</v>
      </c>
      <c r="R812" s="155" t="s">
        <v>4073</v>
      </c>
      <c r="S812" s="155" t="s">
        <v>515</v>
      </c>
      <c r="T812" s="155" t="s">
        <v>2329</v>
      </c>
      <c r="U812" s="156" t="s">
        <v>3302</v>
      </c>
      <c r="V812" s="156"/>
      <c r="W812" s="156" t="s">
        <v>3127</v>
      </c>
      <c r="Y812" s="42"/>
      <c r="Z812" s="7"/>
      <c r="AB812" s="33"/>
      <c r="AH812" s="7"/>
      <c r="AI812" s="5"/>
      <c r="AJ812" s="9"/>
      <c r="AK812" s="9"/>
      <c r="AL812" s="9"/>
      <c r="AM812" s="5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</row>
    <row r="813" spans="2:148" ht="18.75">
      <c r="B813" s="13"/>
      <c r="C813" s="31"/>
      <c r="D813" s="32"/>
      <c r="E813" s="32">
        <v>10093309</v>
      </c>
      <c r="G813" s="13" t="s">
        <v>18</v>
      </c>
      <c r="H813" s="13" t="s">
        <v>19</v>
      </c>
      <c r="I813" s="13" t="s">
        <v>20</v>
      </c>
      <c r="J813" s="31">
        <v>3327153</v>
      </c>
      <c r="L813" s="57"/>
      <c r="M813" s="31" t="s">
        <v>4071</v>
      </c>
      <c r="N813" s="31">
        <v>105</v>
      </c>
      <c r="O813" s="51">
        <v>7.8</v>
      </c>
      <c r="P813" s="57">
        <v>39414</v>
      </c>
      <c r="Q813" s="13"/>
      <c r="R813" s="31" t="s">
        <v>4073</v>
      </c>
      <c r="S813" s="92" t="s">
        <v>3975</v>
      </c>
      <c r="T813" s="31" t="s">
        <v>3976</v>
      </c>
      <c r="U813" s="31" t="s">
        <v>554</v>
      </c>
      <c r="W813" s="31" t="s">
        <v>2291</v>
      </c>
      <c r="Y813" s="42"/>
      <c r="Z813" s="7"/>
      <c r="AA813" s="42"/>
      <c r="AB813" s="5"/>
      <c r="AC813" s="43"/>
      <c r="AD813" s="44"/>
      <c r="AE813" s="7"/>
      <c r="AF813" s="7"/>
      <c r="AG813" s="35"/>
      <c r="AH813" s="7"/>
      <c r="AI813" s="5"/>
      <c r="AJ813" s="9"/>
      <c r="AK813" s="9"/>
      <c r="AL813" s="9"/>
      <c r="AM813" s="5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</row>
    <row r="814" spans="2:148" ht="18.75">
      <c r="B814" s="13"/>
      <c r="C814" s="189"/>
      <c r="D814" s="32"/>
      <c r="E814" s="124">
        <v>10210512</v>
      </c>
      <c r="F814" s="13"/>
      <c r="G814" s="125" t="s">
        <v>4155</v>
      </c>
      <c r="H814" s="125" t="s">
        <v>4156</v>
      </c>
      <c r="I814" s="125" t="s">
        <v>4157</v>
      </c>
      <c r="J814" s="126">
        <v>995666</v>
      </c>
      <c r="K814" s="125"/>
      <c r="M814" s="126" t="s">
        <v>4071</v>
      </c>
      <c r="N814" s="31">
        <v>300</v>
      </c>
      <c r="O814" s="129">
        <v>6.148</v>
      </c>
      <c r="P814" s="127">
        <v>39759</v>
      </c>
      <c r="Q814" s="13"/>
      <c r="R814" s="126" t="s">
        <v>4073</v>
      </c>
      <c r="S814" s="126" t="s">
        <v>4158</v>
      </c>
      <c r="T814" s="126" t="s">
        <v>4159</v>
      </c>
      <c r="U814" s="126" t="s">
        <v>554</v>
      </c>
      <c r="V814" s="126"/>
      <c r="W814" s="31" t="s">
        <v>2255</v>
      </c>
      <c r="Y814" s="42"/>
      <c r="Z814" s="7"/>
      <c r="AA814" s="42"/>
      <c r="AB814" s="5"/>
      <c r="AC814" s="43"/>
      <c r="AD814" s="44"/>
      <c r="AE814" s="7"/>
      <c r="AF814" s="7"/>
      <c r="AG814" s="35"/>
      <c r="AH814" s="7"/>
      <c r="AI814" s="5"/>
      <c r="AJ814" s="9"/>
      <c r="AK814" s="9"/>
      <c r="AL814" s="9"/>
      <c r="AM814" s="5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</row>
    <row r="815" spans="2:148" ht="18.75">
      <c r="B815" s="13"/>
      <c r="C815" s="31"/>
      <c r="D815" s="32"/>
      <c r="E815" s="67">
        <v>234861</v>
      </c>
      <c r="G815" s="66" t="s">
        <v>3277</v>
      </c>
      <c r="H815" s="66" t="s">
        <v>1613</v>
      </c>
      <c r="I815" s="66" t="s">
        <v>4242</v>
      </c>
      <c r="J815" s="71"/>
      <c r="K815" s="71"/>
      <c r="L815" s="66" t="s">
        <v>4239</v>
      </c>
      <c r="M815" s="31">
        <v>78702</v>
      </c>
      <c r="N815" s="40">
        <v>283</v>
      </c>
      <c r="O815" s="51">
        <v>4.03</v>
      </c>
      <c r="P815" s="68">
        <v>38104</v>
      </c>
      <c r="Q815" s="68">
        <v>38335</v>
      </c>
      <c r="R815" s="31" t="s">
        <v>745</v>
      </c>
      <c r="S815" s="31" t="s">
        <v>2868</v>
      </c>
      <c r="T815" s="31" t="s">
        <v>729</v>
      </c>
      <c r="U815" s="31" t="s">
        <v>3302</v>
      </c>
      <c r="W815" s="31" t="s">
        <v>2863</v>
      </c>
      <c r="Y815" s="42"/>
      <c r="Z815" s="43"/>
      <c r="AA815" s="42"/>
      <c r="AB815" s="5"/>
      <c r="AC815" s="43"/>
      <c r="AD815" s="44"/>
      <c r="AE815" s="7"/>
      <c r="AF815" s="7"/>
      <c r="AG815" s="35"/>
      <c r="AH815" s="7"/>
      <c r="AI815" s="5"/>
      <c r="AJ815" s="9"/>
      <c r="AK815" s="9"/>
      <c r="AL815" s="9"/>
      <c r="AM815" s="5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</row>
    <row r="816" spans="2:148" ht="18.75">
      <c r="B816" s="13"/>
      <c r="C816" s="31"/>
      <c r="D816" s="32"/>
      <c r="E816" s="56" t="s">
        <v>2358</v>
      </c>
      <c r="G816" s="54" t="s">
        <v>2359</v>
      </c>
      <c r="H816" s="66" t="s">
        <v>2360</v>
      </c>
      <c r="I816" s="13" t="s">
        <v>4246</v>
      </c>
      <c r="L816" s="66" t="s">
        <v>4245</v>
      </c>
      <c r="M816" s="31">
        <v>78702</v>
      </c>
      <c r="N816" s="31">
        <v>13</v>
      </c>
      <c r="O816" s="113">
        <v>2</v>
      </c>
      <c r="P816" s="68">
        <v>38161</v>
      </c>
      <c r="Q816" s="57">
        <v>38607</v>
      </c>
      <c r="R816" s="31" t="s">
        <v>2012</v>
      </c>
      <c r="S816" s="31" t="s">
        <v>2013</v>
      </c>
      <c r="T816" s="31" t="s">
        <v>2014</v>
      </c>
      <c r="U816" s="31" t="s">
        <v>554</v>
      </c>
      <c r="W816" s="31" t="s">
        <v>2863</v>
      </c>
      <c r="Y816" s="42"/>
      <c r="Z816" s="7"/>
      <c r="AA816" s="42"/>
      <c r="AB816" s="5"/>
      <c r="AC816" s="43"/>
      <c r="AD816" s="44"/>
      <c r="AE816" s="7"/>
      <c r="AF816" s="7"/>
      <c r="AG816" s="35"/>
      <c r="AH816" s="7"/>
      <c r="AI816" s="5"/>
      <c r="AJ816" s="9"/>
      <c r="AK816" s="9"/>
      <c r="AL816" s="9"/>
      <c r="AM816" s="5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</row>
    <row r="817" spans="2:148" ht="18.75">
      <c r="B817" s="13"/>
      <c r="C817" s="31"/>
      <c r="D817" s="32"/>
      <c r="E817" s="32">
        <v>10051153</v>
      </c>
      <c r="G817" s="13" t="s">
        <v>533</v>
      </c>
      <c r="H817" s="13" t="s">
        <v>4391</v>
      </c>
      <c r="I817" s="13" t="s">
        <v>1647</v>
      </c>
      <c r="J817" s="31">
        <v>444068</v>
      </c>
      <c r="L817" s="34"/>
      <c r="M817" s="31" t="s">
        <v>534</v>
      </c>
      <c r="N817" s="31">
        <v>322</v>
      </c>
      <c r="O817" s="98">
        <v>2.93</v>
      </c>
      <c r="P817" s="57">
        <v>39274</v>
      </c>
      <c r="Q817" s="57">
        <v>39532</v>
      </c>
      <c r="R817" s="92" t="s">
        <v>1028</v>
      </c>
      <c r="S817" s="92" t="s">
        <v>1646</v>
      </c>
      <c r="T817" s="31" t="s">
        <v>1121</v>
      </c>
      <c r="U817" s="31" t="s">
        <v>554</v>
      </c>
      <c r="W817" s="92" t="s">
        <v>4069</v>
      </c>
      <c r="Y817" s="12"/>
      <c r="Z817" s="43"/>
      <c r="AA817" s="42"/>
      <c r="AB817" s="5"/>
      <c r="AC817" s="43"/>
      <c r="AD817" s="44"/>
      <c r="AE817" s="7"/>
      <c r="AF817" s="7"/>
      <c r="AG817" s="35"/>
      <c r="AH817" s="7"/>
      <c r="AI817" s="5"/>
      <c r="AJ817" s="9"/>
      <c r="AK817" s="9"/>
      <c r="AL817" s="9"/>
      <c r="AM817" s="5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</row>
    <row r="818" spans="1:148" ht="18.75">
      <c r="A818" s="58"/>
      <c r="B818" s="13"/>
      <c r="C818" s="91"/>
      <c r="D818" s="32"/>
      <c r="E818" s="58">
        <v>273859</v>
      </c>
      <c r="G818" s="54" t="s">
        <v>644</v>
      </c>
      <c r="H818" s="54" t="s">
        <v>4224</v>
      </c>
      <c r="I818" s="54" t="s">
        <v>1950</v>
      </c>
      <c r="J818" s="91">
        <v>3174424</v>
      </c>
      <c r="K818" s="91"/>
      <c r="L818" s="54" t="s">
        <v>645</v>
      </c>
      <c r="M818" s="31">
        <v>78702</v>
      </c>
      <c r="N818" s="40">
        <v>121</v>
      </c>
      <c r="O818" s="98">
        <v>1.62</v>
      </c>
      <c r="P818" s="57">
        <v>38555</v>
      </c>
      <c r="Q818" s="57">
        <v>38765</v>
      </c>
      <c r="R818" s="31" t="s">
        <v>1149</v>
      </c>
      <c r="S818" s="31" t="s">
        <v>3777</v>
      </c>
      <c r="T818" s="31" t="s">
        <v>1121</v>
      </c>
      <c r="U818" s="92" t="s">
        <v>906</v>
      </c>
      <c r="V818" s="92"/>
      <c r="W818" s="31" t="s">
        <v>730</v>
      </c>
      <c r="Y818" s="12"/>
      <c r="Z818" s="43"/>
      <c r="AA818" s="42"/>
      <c r="AB818" s="5"/>
      <c r="AC818" s="43"/>
      <c r="AD818" s="44"/>
      <c r="AE818" s="7"/>
      <c r="AF818" s="7"/>
      <c r="AG818" s="35"/>
      <c r="AH818" s="7"/>
      <c r="AI818" s="5"/>
      <c r="AJ818" s="9"/>
      <c r="AK818" s="9"/>
      <c r="AL818" s="9"/>
      <c r="AM818" s="5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</row>
    <row r="819" spans="2:148" ht="18.75">
      <c r="B819" s="13"/>
      <c r="C819" s="31"/>
      <c r="D819" s="32"/>
      <c r="G819" s="13" t="s">
        <v>1988</v>
      </c>
      <c r="H819" s="13" t="s">
        <v>1122</v>
      </c>
      <c r="I819" s="13" t="s">
        <v>1483</v>
      </c>
      <c r="L819" s="13" t="s">
        <v>136</v>
      </c>
      <c r="M819" s="31">
        <v>78664</v>
      </c>
      <c r="N819" s="40">
        <v>356</v>
      </c>
      <c r="O819" s="51">
        <v>20.9</v>
      </c>
      <c r="P819" s="30" t="s">
        <v>411</v>
      </c>
      <c r="Q819" s="30"/>
      <c r="R819" s="30"/>
      <c r="S819" s="31" t="s">
        <v>2184</v>
      </c>
      <c r="T819" s="31" t="s">
        <v>2185</v>
      </c>
      <c r="U819" s="31" t="s">
        <v>3302</v>
      </c>
      <c r="W819" s="31" t="s">
        <v>3524</v>
      </c>
      <c r="Y819" s="42"/>
      <c r="Z819" s="43"/>
      <c r="AA819" s="42"/>
      <c r="AB819" s="7"/>
      <c r="AC819" s="5"/>
      <c r="AD819" s="7"/>
      <c r="AE819" s="7"/>
      <c r="AF819" s="7"/>
      <c r="AG819" s="35"/>
      <c r="AH819" s="7"/>
      <c r="AI819" s="5"/>
      <c r="AJ819" s="9"/>
      <c r="AK819" s="9"/>
      <c r="AL819" s="9"/>
      <c r="AM819" s="5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</row>
    <row r="820" spans="2:148" ht="18.75">
      <c r="B820" s="13"/>
      <c r="C820" s="31"/>
      <c r="D820" s="32"/>
      <c r="E820" s="32">
        <v>108504</v>
      </c>
      <c r="G820" s="13" t="s">
        <v>2814</v>
      </c>
      <c r="H820" s="13" t="s">
        <v>949</v>
      </c>
      <c r="I820" s="13" t="s">
        <v>950</v>
      </c>
      <c r="L820" s="13" t="s">
        <v>137</v>
      </c>
      <c r="M820" s="31">
        <v>78728</v>
      </c>
      <c r="N820" s="40">
        <v>494</v>
      </c>
      <c r="O820" s="51">
        <v>39.14</v>
      </c>
      <c r="P820" s="30">
        <v>36460</v>
      </c>
      <c r="Q820" s="30">
        <v>36657</v>
      </c>
      <c r="R820" s="30"/>
      <c r="S820" s="31" t="s">
        <v>3192</v>
      </c>
      <c r="T820" s="31" t="s">
        <v>3193</v>
      </c>
      <c r="U820" s="31" t="s">
        <v>3302</v>
      </c>
      <c r="W820" s="31" t="s">
        <v>2815</v>
      </c>
      <c r="Y820" s="42"/>
      <c r="Z820" s="43"/>
      <c r="AA820" s="42"/>
      <c r="AB820" s="7"/>
      <c r="AC820" s="5"/>
      <c r="AD820" s="7"/>
      <c r="AE820" s="7"/>
      <c r="AF820" s="7"/>
      <c r="AG820" s="35"/>
      <c r="AH820" s="7"/>
      <c r="AI820" s="5"/>
      <c r="AJ820" s="9"/>
      <c r="AK820" s="9"/>
      <c r="AL820" s="9"/>
      <c r="AM820" s="5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</row>
    <row r="821" spans="2:148" ht="18.75">
      <c r="B821" s="13"/>
      <c r="C821" s="31"/>
      <c r="D821" s="32"/>
      <c r="G821" s="13" t="s">
        <v>1485</v>
      </c>
      <c r="H821" s="13" t="s">
        <v>1486</v>
      </c>
      <c r="I821" s="13" t="s">
        <v>1487</v>
      </c>
      <c r="L821" s="13" t="s">
        <v>138</v>
      </c>
      <c r="M821" s="31">
        <v>78721</v>
      </c>
      <c r="N821" s="40">
        <v>15</v>
      </c>
      <c r="O821" s="51">
        <v>1.04</v>
      </c>
      <c r="P821" s="30">
        <v>35221</v>
      </c>
      <c r="Q821" s="30">
        <v>35582</v>
      </c>
      <c r="R821" s="30"/>
      <c r="S821" s="31" t="s">
        <v>1488</v>
      </c>
      <c r="T821" s="31" t="s">
        <v>1491</v>
      </c>
      <c r="U821" s="31" t="s">
        <v>3302</v>
      </c>
      <c r="W821" s="31" t="s">
        <v>3520</v>
      </c>
      <c r="Y821" s="42"/>
      <c r="Z821" s="43"/>
      <c r="AA821" s="42"/>
      <c r="AB821" s="7"/>
      <c r="AC821" s="5"/>
      <c r="AD821" s="7"/>
      <c r="AE821" s="7"/>
      <c r="AF821" s="7"/>
      <c r="AG821" s="35"/>
      <c r="AH821" s="7"/>
      <c r="AI821" s="5"/>
      <c r="AJ821" s="9"/>
      <c r="AK821" s="9"/>
      <c r="AL821" s="9"/>
      <c r="AM821" s="5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</row>
    <row r="822" spans="2:148" ht="18.75">
      <c r="B822" s="13"/>
      <c r="C822" s="31"/>
      <c r="D822" s="32"/>
      <c r="E822" s="32">
        <v>207254</v>
      </c>
      <c r="G822" s="13" t="s">
        <v>3876</v>
      </c>
      <c r="H822" s="13" t="s">
        <v>4002</v>
      </c>
      <c r="I822" s="13" t="s">
        <v>2660</v>
      </c>
      <c r="L822" s="13" t="s">
        <v>3125</v>
      </c>
      <c r="M822" s="31">
        <v>78741</v>
      </c>
      <c r="N822" s="31">
        <v>280</v>
      </c>
      <c r="O822" s="51">
        <v>7</v>
      </c>
      <c r="P822" s="30">
        <v>37470</v>
      </c>
      <c r="Q822" s="30">
        <v>37497</v>
      </c>
      <c r="R822" s="31" t="s">
        <v>4325</v>
      </c>
      <c r="S822" s="31" t="s">
        <v>4247</v>
      </c>
      <c r="T822" s="31" t="s">
        <v>1384</v>
      </c>
      <c r="U822" s="31" t="s">
        <v>3302</v>
      </c>
      <c r="W822" s="31" t="s">
        <v>3737</v>
      </c>
      <c r="Y822" s="42"/>
      <c r="Z822" s="43"/>
      <c r="AA822" s="42"/>
      <c r="AB822" s="7"/>
      <c r="AC822" s="9"/>
      <c r="AD822" s="7"/>
      <c r="AE822" s="7"/>
      <c r="AF822" s="7"/>
      <c r="AG822" s="6"/>
      <c r="AH822" s="7"/>
      <c r="AI822" s="5"/>
      <c r="AJ822" s="9"/>
      <c r="AK822" s="9"/>
      <c r="AL822" s="9"/>
      <c r="AM822" s="5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</row>
    <row r="823" spans="2:148" ht="18.75">
      <c r="B823" s="13"/>
      <c r="C823" s="31"/>
      <c r="D823" s="32"/>
      <c r="E823" s="70" t="s">
        <v>2724</v>
      </c>
      <c r="G823" s="66" t="s">
        <v>99</v>
      </c>
      <c r="H823" s="66" t="s">
        <v>3896</v>
      </c>
      <c r="I823" s="66" t="s">
        <v>2864</v>
      </c>
      <c r="J823" s="71"/>
      <c r="K823" s="71"/>
      <c r="L823" s="66" t="s">
        <v>2865</v>
      </c>
      <c r="M823" s="31">
        <v>78724</v>
      </c>
      <c r="N823" s="31">
        <v>250</v>
      </c>
      <c r="O823" s="51">
        <v>24.07</v>
      </c>
      <c r="P823" s="68">
        <v>38148</v>
      </c>
      <c r="Q823" s="68">
        <v>38243</v>
      </c>
      <c r="R823" s="31" t="s">
        <v>2012</v>
      </c>
      <c r="S823" s="31" t="s">
        <v>2013</v>
      </c>
      <c r="T823" s="31" t="s">
        <v>2014</v>
      </c>
      <c r="U823" s="31" t="s">
        <v>3302</v>
      </c>
      <c r="W823" s="31" t="s">
        <v>2863</v>
      </c>
      <c r="Y823" s="42"/>
      <c r="Z823" s="7"/>
      <c r="AA823" s="42"/>
      <c r="AB823" s="7"/>
      <c r="AC823" s="9"/>
      <c r="AD823" s="7"/>
      <c r="AE823" s="7"/>
      <c r="AF823" s="7"/>
      <c r="AG823" s="6"/>
      <c r="AH823" s="7"/>
      <c r="AI823" s="5"/>
      <c r="AJ823" s="9"/>
      <c r="AK823" s="9"/>
      <c r="AL823" s="9"/>
      <c r="AM823" s="5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</row>
    <row r="824" spans="2:148" ht="18.75">
      <c r="B824" s="13"/>
      <c r="C824" s="31"/>
      <c r="D824" s="32"/>
      <c r="E824" s="59">
        <v>211953</v>
      </c>
      <c r="G824" s="59" t="s">
        <v>1561</v>
      </c>
      <c r="H824" s="59" t="s">
        <v>838</v>
      </c>
      <c r="I824" s="59" t="s">
        <v>2944</v>
      </c>
      <c r="J824" s="105"/>
      <c r="K824" s="105"/>
      <c r="L824" s="59" t="s">
        <v>1562</v>
      </c>
      <c r="M824" s="31">
        <v>78702</v>
      </c>
      <c r="N824" s="31">
        <v>54</v>
      </c>
      <c r="O824" s="113">
        <v>2.573</v>
      </c>
      <c r="P824" s="103">
        <v>37595</v>
      </c>
      <c r="Q824" s="103">
        <v>37735</v>
      </c>
      <c r="R824" s="104" t="s">
        <v>4325</v>
      </c>
      <c r="S824" s="104" t="s">
        <v>1563</v>
      </c>
      <c r="T824" s="104" t="s">
        <v>1564</v>
      </c>
      <c r="U824" s="4" t="s">
        <v>3302</v>
      </c>
      <c r="V824" s="4"/>
      <c r="W824" s="31" t="s">
        <v>2008</v>
      </c>
      <c r="Y824" s="42"/>
      <c r="Z824" s="7"/>
      <c r="AA824" s="42"/>
      <c r="AB824" s="7"/>
      <c r="AC824" s="9"/>
      <c r="AD824" s="7"/>
      <c r="AE824" s="7"/>
      <c r="AF824" s="7"/>
      <c r="AG824" s="6"/>
      <c r="AH824" s="7"/>
      <c r="AI824" s="5"/>
      <c r="AJ824" s="9"/>
      <c r="AK824" s="9"/>
      <c r="AL824" s="9"/>
      <c r="AM824" s="5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</row>
    <row r="825" spans="2:148" ht="18.75">
      <c r="B825" s="13"/>
      <c r="C825" s="31"/>
      <c r="D825" s="32"/>
      <c r="E825" s="124">
        <v>10153128</v>
      </c>
      <c r="F825" s="13"/>
      <c r="G825" s="125" t="s">
        <v>2206</v>
      </c>
      <c r="H825" s="125" t="s">
        <v>2207</v>
      </c>
      <c r="I825" s="125" t="s">
        <v>2292</v>
      </c>
      <c r="J825" s="126">
        <v>8582</v>
      </c>
      <c r="K825" s="126"/>
      <c r="L825" s="125"/>
      <c r="M825" s="31">
        <v>78723</v>
      </c>
      <c r="N825" s="130">
        <v>12</v>
      </c>
      <c r="O825" s="129">
        <v>0.2119</v>
      </c>
      <c r="P825" s="127">
        <v>39595</v>
      </c>
      <c r="R825" s="130" t="s">
        <v>4073</v>
      </c>
      <c r="S825" s="126" t="s">
        <v>2293</v>
      </c>
      <c r="T825" s="31" t="s">
        <v>2228</v>
      </c>
      <c r="U825" s="31" t="s">
        <v>554</v>
      </c>
      <c r="W825" s="31" t="s">
        <v>266</v>
      </c>
      <c r="Y825" s="42"/>
      <c r="Z825" s="7"/>
      <c r="AA825" s="42"/>
      <c r="AB825" s="7"/>
      <c r="AC825" s="9"/>
      <c r="AD825" s="7"/>
      <c r="AE825" s="7"/>
      <c r="AF825" s="7"/>
      <c r="AG825" s="6"/>
      <c r="AH825" s="7"/>
      <c r="AI825" s="5"/>
      <c r="AJ825" s="9"/>
      <c r="AK825" s="9"/>
      <c r="AL825" s="9"/>
      <c r="AM825" s="5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</row>
    <row r="826" spans="4:148" ht="18.75">
      <c r="D826" s="32"/>
      <c r="E826" s="124">
        <v>11457725</v>
      </c>
      <c r="F826" s="13"/>
      <c r="G826" s="125" t="s">
        <v>5723</v>
      </c>
      <c r="H826" s="13" t="s">
        <v>5724</v>
      </c>
      <c r="I826" s="125" t="s">
        <v>5725</v>
      </c>
      <c r="J826" s="126">
        <v>310040</v>
      </c>
      <c r="K826" s="13"/>
      <c r="M826" s="126" t="s">
        <v>532</v>
      </c>
      <c r="N826" s="31">
        <v>27</v>
      </c>
      <c r="O826" s="51">
        <v>0.1606</v>
      </c>
      <c r="P826" s="127">
        <v>42347</v>
      </c>
      <c r="Q826" s="125"/>
      <c r="R826" s="31" t="s">
        <v>1871</v>
      </c>
      <c r="S826" s="126" t="s">
        <v>5434</v>
      </c>
      <c r="T826" s="126" t="s">
        <v>523</v>
      </c>
      <c r="U826" s="126" t="s">
        <v>554</v>
      </c>
      <c r="V826" s="126"/>
      <c r="W826" s="92" t="s">
        <v>5676</v>
      </c>
      <c r="Y826" s="42"/>
      <c r="Z826" s="43"/>
      <c r="AA826" s="42"/>
      <c r="AB826" s="7"/>
      <c r="AC826" s="5"/>
      <c r="AD826" s="7"/>
      <c r="AE826" s="7"/>
      <c r="AF826" s="7"/>
      <c r="AG826" s="35"/>
      <c r="AH826" s="7"/>
      <c r="AI826" s="5"/>
      <c r="AJ826" s="9"/>
      <c r="AK826" s="9"/>
      <c r="AL826" s="9"/>
      <c r="AM826" s="5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</row>
    <row r="827" spans="2:148" ht="18.75">
      <c r="B827" s="125"/>
      <c r="C827" s="31"/>
      <c r="D827" s="32"/>
      <c r="E827" s="61">
        <v>144300</v>
      </c>
      <c r="G827" s="13" t="s">
        <v>4301</v>
      </c>
      <c r="H827" s="13" t="s">
        <v>1267</v>
      </c>
      <c r="I827" s="13" t="s">
        <v>1012</v>
      </c>
      <c r="L827" s="13" t="s">
        <v>139</v>
      </c>
      <c r="M827" s="31">
        <v>78748</v>
      </c>
      <c r="N827" s="40">
        <v>224</v>
      </c>
      <c r="O827" s="51">
        <v>12.7</v>
      </c>
      <c r="P827" s="30">
        <v>36090</v>
      </c>
      <c r="Q827" s="30">
        <v>36635</v>
      </c>
      <c r="R827" s="30"/>
      <c r="S827" s="31" t="s">
        <v>1013</v>
      </c>
      <c r="T827" s="31" t="s">
        <v>1014</v>
      </c>
      <c r="U827" s="31" t="s">
        <v>3302</v>
      </c>
      <c r="W827" s="31" t="s">
        <v>3530</v>
      </c>
      <c r="Y827" s="42"/>
      <c r="Z827" s="43"/>
      <c r="AA827" s="42"/>
      <c r="AB827" s="7"/>
      <c r="AC827" s="5"/>
      <c r="AD827" s="7"/>
      <c r="AE827" s="7"/>
      <c r="AF827" s="7"/>
      <c r="AG827" s="35"/>
      <c r="AH827" s="7"/>
      <c r="AI827" s="5"/>
      <c r="AJ827" s="9"/>
      <c r="AK827" s="9"/>
      <c r="AL827" s="9"/>
      <c r="AM827" s="5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</row>
    <row r="828" spans="2:148" ht="18.75">
      <c r="B828" s="13"/>
      <c r="C828" s="31"/>
      <c r="D828" s="32"/>
      <c r="G828" s="13" t="s">
        <v>1015</v>
      </c>
      <c r="H828" s="13" t="s">
        <v>1016</v>
      </c>
      <c r="I828" s="13" t="s">
        <v>3611</v>
      </c>
      <c r="L828" s="13" t="s">
        <v>140</v>
      </c>
      <c r="M828" s="31">
        <v>78758</v>
      </c>
      <c r="N828" s="40">
        <v>308</v>
      </c>
      <c r="O828" s="51">
        <v>17.01</v>
      </c>
      <c r="P828" s="30">
        <v>33875</v>
      </c>
      <c r="Q828" s="30">
        <v>33952</v>
      </c>
      <c r="R828" s="30"/>
      <c r="S828" s="31" t="s">
        <v>1168</v>
      </c>
      <c r="T828" s="31" t="s">
        <v>1169</v>
      </c>
      <c r="U828" s="31" t="s">
        <v>3302</v>
      </c>
      <c r="W828" s="31" t="s">
        <v>178</v>
      </c>
      <c r="Y828" s="42"/>
      <c r="Z828" s="43"/>
      <c r="AA828" s="42"/>
      <c r="AB828" s="7"/>
      <c r="AC828" s="5"/>
      <c r="AD828" s="7"/>
      <c r="AE828" s="7"/>
      <c r="AF828" s="7"/>
      <c r="AG828" s="35"/>
      <c r="AH828" s="7"/>
      <c r="AI828" s="5"/>
      <c r="AJ828" s="9"/>
      <c r="AK828" s="9"/>
      <c r="AL828" s="9"/>
      <c r="AM828" s="5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</row>
    <row r="829" spans="2:148" ht="18.75">
      <c r="B829" s="13"/>
      <c r="C829" s="124"/>
      <c r="D829" s="32"/>
      <c r="E829" s="174" t="s">
        <v>1422</v>
      </c>
      <c r="F829" s="156"/>
      <c r="G829" s="154" t="s">
        <v>3227</v>
      </c>
      <c r="H829" s="168" t="s">
        <v>855</v>
      </c>
      <c r="I829" s="168" t="s">
        <v>1430</v>
      </c>
      <c r="J829" s="170">
        <v>3259501</v>
      </c>
      <c r="K829" s="170"/>
      <c r="L829" s="168" t="s">
        <v>1430</v>
      </c>
      <c r="M829" s="170">
        <v>78748</v>
      </c>
      <c r="N829" s="170">
        <v>183</v>
      </c>
      <c r="O829" s="175">
        <v>28.736</v>
      </c>
      <c r="P829" s="179">
        <v>39043</v>
      </c>
      <c r="Q829" s="179">
        <v>39560</v>
      </c>
      <c r="R829" s="170" t="s">
        <v>4073</v>
      </c>
      <c r="S829" s="170" t="s">
        <v>1507</v>
      </c>
      <c r="T829" s="170" t="s">
        <v>1508</v>
      </c>
      <c r="U829" s="156" t="s">
        <v>3302</v>
      </c>
      <c r="V829" s="156"/>
      <c r="W829" s="156" t="s">
        <v>4322</v>
      </c>
      <c r="Y829" s="42"/>
      <c r="Z829" s="7"/>
      <c r="AA829" s="42"/>
      <c r="AB829" s="7"/>
      <c r="AC829" s="5"/>
      <c r="AD829" s="7"/>
      <c r="AE829" s="7"/>
      <c r="AF829" s="7"/>
      <c r="AG829" s="35"/>
      <c r="AH829" s="7"/>
      <c r="AI829" s="5"/>
      <c r="AJ829" s="9"/>
      <c r="AK829" s="9"/>
      <c r="AL829" s="9"/>
      <c r="AM829" s="5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</row>
    <row r="830" spans="2:148" ht="18.75">
      <c r="B830" s="13"/>
      <c r="C830" s="31"/>
      <c r="D830" s="32"/>
      <c r="E830" s="124">
        <v>10477620</v>
      </c>
      <c r="F830" s="13"/>
      <c r="G830" s="125" t="s">
        <v>2629</v>
      </c>
      <c r="H830" s="125" t="s">
        <v>3059</v>
      </c>
      <c r="I830" s="125" t="s">
        <v>2628</v>
      </c>
      <c r="J830" s="126">
        <v>250397</v>
      </c>
      <c r="K830" s="125"/>
      <c r="L830" s="125"/>
      <c r="M830" s="126" t="s">
        <v>532</v>
      </c>
      <c r="N830" s="31">
        <v>7</v>
      </c>
      <c r="O830" s="129">
        <v>0.1405</v>
      </c>
      <c r="P830" s="127">
        <v>40403</v>
      </c>
      <c r="Q830" s="127">
        <v>40541</v>
      </c>
      <c r="R830" s="31" t="s">
        <v>1655</v>
      </c>
      <c r="S830" s="126" t="s">
        <v>3061</v>
      </c>
      <c r="T830" s="126" t="s">
        <v>3060</v>
      </c>
      <c r="U830" s="31" t="s">
        <v>3302</v>
      </c>
      <c r="W830" s="31" t="s">
        <v>3842</v>
      </c>
      <c r="Y830" s="42"/>
      <c r="Z830" s="16"/>
      <c r="AA830" s="42"/>
      <c r="AB830" s="7"/>
      <c r="AC830" s="5"/>
      <c r="AD830" s="7"/>
      <c r="AE830" s="7"/>
      <c r="AF830" s="7"/>
      <c r="AG830" s="35"/>
      <c r="AH830" s="7"/>
      <c r="AI830" s="5"/>
      <c r="AJ830" s="9"/>
      <c r="AK830" s="9"/>
      <c r="AL830" s="9"/>
      <c r="AM830" s="5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</row>
    <row r="831" spans="2:148" ht="18.75">
      <c r="B831" s="13"/>
      <c r="C831" s="31"/>
      <c r="D831" s="32"/>
      <c r="E831" s="32">
        <v>191848</v>
      </c>
      <c r="G831" s="13" t="s">
        <v>4329</v>
      </c>
      <c r="H831" s="13" t="s">
        <v>2313</v>
      </c>
      <c r="I831" s="13" t="s">
        <v>2320</v>
      </c>
      <c r="L831" s="13" t="s">
        <v>4330</v>
      </c>
      <c r="M831" s="31">
        <v>78705</v>
      </c>
      <c r="N831" s="31">
        <v>14</v>
      </c>
      <c r="O831" s="51">
        <v>0.4</v>
      </c>
      <c r="P831" s="30">
        <v>37187</v>
      </c>
      <c r="Q831" s="30">
        <v>37389</v>
      </c>
      <c r="R831" s="31" t="s">
        <v>4331</v>
      </c>
      <c r="S831" s="31" t="s">
        <v>4001</v>
      </c>
      <c r="T831" s="31" t="s">
        <v>4332</v>
      </c>
      <c r="U831" s="31" t="s">
        <v>3302</v>
      </c>
      <c r="W831" s="31" t="s">
        <v>4000</v>
      </c>
      <c r="Y831" s="42"/>
      <c r="Z831" s="16"/>
      <c r="AA831" s="42"/>
      <c r="AB831" s="7"/>
      <c r="AC831" s="5"/>
      <c r="AD831" s="7"/>
      <c r="AE831" s="7"/>
      <c r="AF831" s="7"/>
      <c r="AG831" s="35"/>
      <c r="AH831" s="7"/>
      <c r="AI831" s="5"/>
      <c r="AJ831" s="9"/>
      <c r="AK831" s="9"/>
      <c r="AL831" s="9"/>
      <c r="AM831" s="5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</row>
    <row r="832" spans="2:148" ht="18.75">
      <c r="B832" s="13"/>
      <c r="C832" s="31"/>
      <c r="D832" s="32"/>
      <c r="E832" s="58">
        <v>244371</v>
      </c>
      <c r="G832" s="54" t="s">
        <v>3131</v>
      </c>
      <c r="H832" s="54" t="s">
        <v>3839</v>
      </c>
      <c r="I832" s="13" t="s">
        <v>788</v>
      </c>
      <c r="L832" s="54" t="s">
        <v>3132</v>
      </c>
      <c r="M832" s="31">
        <v>78702</v>
      </c>
      <c r="N832" s="31">
        <v>30</v>
      </c>
      <c r="O832" s="51">
        <v>1.01</v>
      </c>
      <c r="P832" s="57">
        <v>38320</v>
      </c>
      <c r="Q832" s="57">
        <v>38413</v>
      </c>
      <c r="R832" s="31" t="s">
        <v>2012</v>
      </c>
      <c r="S832" s="4" t="s">
        <v>339</v>
      </c>
      <c r="T832" s="4" t="s">
        <v>340</v>
      </c>
      <c r="U832" s="31" t="s">
        <v>3302</v>
      </c>
      <c r="W832" s="31" t="s">
        <v>589</v>
      </c>
      <c r="Y832" s="42"/>
      <c r="Z832" s="43"/>
      <c r="AA832" s="42"/>
      <c r="AB832" s="7"/>
      <c r="AC832" s="5"/>
      <c r="AD832" s="7"/>
      <c r="AE832" s="7"/>
      <c r="AF832" s="7"/>
      <c r="AG832" s="35"/>
      <c r="AH832" s="7"/>
      <c r="AI832" s="5"/>
      <c r="AJ832" s="9"/>
      <c r="AK832" s="9"/>
      <c r="AL832" s="9"/>
      <c r="AM832" s="5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</row>
    <row r="833" spans="2:148" ht="18.75">
      <c r="B833" s="13"/>
      <c r="C833" s="31"/>
      <c r="D833" s="32"/>
      <c r="E833" s="124">
        <v>10954181</v>
      </c>
      <c r="F833" s="13"/>
      <c r="G833" s="13" t="s">
        <v>4721</v>
      </c>
      <c r="H833" s="125" t="s">
        <v>4722</v>
      </c>
      <c r="I833" s="13" t="s">
        <v>4723</v>
      </c>
      <c r="J833" s="126">
        <v>879566</v>
      </c>
      <c r="K833" s="13"/>
      <c r="M833" s="126">
        <v>78702</v>
      </c>
      <c r="N833" s="4">
        <v>334</v>
      </c>
      <c r="O833" s="51">
        <v>4.48</v>
      </c>
      <c r="P833" s="127">
        <v>41417</v>
      </c>
      <c r="Q833" s="127">
        <v>41834</v>
      </c>
      <c r="R833" s="31" t="s">
        <v>259</v>
      </c>
      <c r="S833" s="31" t="s">
        <v>4628</v>
      </c>
      <c r="T833" s="31" t="s">
        <v>119</v>
      </c>
      <c r="U833" s="92" t="s">
        <v>177</v>
      </c>
      <c r="V833" s="92"/>
      <c r="W833" s="92" t="s">
        <v>4782</v>
      </c>
      <c r="Y833" s="42"/>
      <c r="Z833" s="43"/>
      <c r="AA833" s="42"/>
      <c r="AB833" s="7"/>
      <c r="AC833" s="5"/>
      <c r="AD833" s="7"/>
      <c r="AE833" s="7"/>
      <c r="AF833" s="7"/>
      <c r="AG833" s="35"/>
      <c r="AH833" s="7"/>
      <c r="AI833" s="5"/>
      <c r="AJ833" s="9"/>
      <c r="AK833" s="9"/>
      <c r="AL833" s="9"/>
      <c r="AM833" s="5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</row>
    <row r="834" spans="2:148" ht="18.75">
      <c r="B834" s="124"/>
      <c r="E834" s="32">
        <v>192358</v>
      </c>
      <c r="G834" s="13" t="s">
        <v>1416</v>
      </c>
      <c r="H834" s="13" t="s">
        <v>2315</v>
      </c>
      <c r="I834" s="13" t="s">
        <v>1804</v>
      </c>
      <c r="L834" s="13" t="s">
        <v>2456</v>
      </c>
      <c r="M834" s="31">
        <v>78729</v>
      </c>
      <c r="N834" s="31">
        <v>64</v>
      </c>
      <c r="O834" s="51">
        <v>6.7</v>
      </c>
      <c r="P834" s="30">
        <v>37204</v>
      </c>
      <c r="Q834" s="30">
        <v>37356</v>
      </c>
      <c r="R834" s="31" t="s">
        <v>2024</v>
      </c>
      <c r="S834" s="31" t="s">
        <v>933</v>
      </c>
      <c r="T834" s="31" t="s">
        <v>2457</v>
      </c>
      <c r="U834" s="31" t="s">
        <v>3302</v>
      </c>
      <c r="W834" s="31" t="s">
        <v>4000</v>
      </c>
      <c r="Y834" s="42"/>
      <c r="Z834" s="43"/>
      <c r="AA834" s="42"/>
      <c r="AB834" s="7"/>
      <c r="AC834" s="5"/>
      <c r="AD834" s="7"/>
      <c r="AE834" s="7"/>
      <c r="AF834" s="7"/>
      <c r="AG834" s="35"/>
      <c r="AH834" s="7"/>
      <c r="AI834" s="5"/>
      <c r="AJ834" s="9"/>
      <c r="AK834" s="9"/>
      <c r="AL834" s="9"/>
      <c r="AM834" s="5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</row>
    <row r="835" spans="2:148" ht="18.75">
      <c r="B835" s="13"/>
      <c r="C835" s="31"/>
      <c r="D835" s="32"/>
      <c r="E835" s="58">
        <v>305754</v>
      </c>
      <c r="G835" s="58" t="s">
        <v>1460</v>
      </c>
      <c r="H835" s="58" t="s">
        <v>457</v>
      </c>
      <c r="I835" s="58" t="s">
        <v>1461</v>
      </c>
      <c r="J835" s="91">
        <v>3268890</v>
      </c>
      <c r="K835" s="91"/>
      <c r="L835" s="58" t="s">
        <v>1461</v>
      </c>
      <c r="M835" s="91">
        <v>78705</v>
      </c>
      <c r="N835" s="91">
        <v>47</v>
      </c>
      <c r="O835" s="98">
        <v>0.3321</v>
      </c>
      <c r="P835" s="112">
        <v>39000</v>
      </c>
      <c r="Q835" s="57">
        <v>39248</v>
      </c>
      <c r="R835" s="91" t="s">
        <v>2012</v>
      </c>
      <c r="S835" s="91" t="s">
        <v>3677</v>
      </c>
      <c r="T835" s="91" t="s">
        <v>1384</v>
      </c>
      <c r="U835" s="31" t="s">
        <v>3302</v>
      </c>
      <c r="W835" s="31" t="s">
        <v>4322</v>
      </c>
      <c r="Y835" s="42"/>
      <c r="Z835" s="43"/>
      <c r="AA835" s="42"/>
      <c r="AB835" s="7"/>
      <c r="AC835" s="5"/>
      <c r="AD835" s="7"/>
      <c r="AE835" s="7"/>
      <c r="AF835" s="7"/>
      <c r="AG835" s="35"/>
      <c r="AH835" s="7"/>
      <c r="AI835" s="5"/>
      <c r="AJ835" s="9"/>
      <c r="AK835" s="9"/>
      <c r="AL835" s="9"/>
      <c r="AM835" s="5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</row>
    <row r="836" spans="2:148" ht="18.75">
      <c r="B836" s="13"/>
      <c r="C836" s="31"/>
      <c r="D836" s="32"/>
      <c r="E836" s="58">
        <v>310503</v>
      </c>
      <c r="G836" s="54" t="s">
        <v>1688</v>
      </c>
      <c r="H836" s="54" t="s">
        <v>2260</v>
      </c>
      <c r="I836" s="54" t="s">
        <v>1689</v>
      </c>
      <c r="J836" s="91"/>
      <c r="K836" s="91"/>
      <c r="L836" s="54" t="s">
        <v>1689</v>
      </c>
      <c r="M836" s="31">
        <v>78745</v>
      </c>
      <c r="N836" s="31">
        <v>67</v>
      </c>
      <c r="O836" s="98">
        <v>1.16</v>
      </c>
      <c r="P836" s="57">
        <v>39113</v>
      </c>
      <c r="Q836" s="13"/>
      <c r="R836" s="31" t="s">
        <v>4073</v>
      </c>
      <c r="S836" s="92" t="s">
        <v>3775</v>
      </c>
      <c r="T836" s="31" t="s">
        <v>3776</v>
      </c>
      <c r="U836" s="92" t="s">
        <v>554</v>
      </c>
      <c r="V836" s="92"/>
      <c r="W836" s="92" t="s">
        <v>2259</v>
      </c>
      <c r="Y836" s="42"/>
      <c r="Z836" s="43"/>
      <c r="AA836" s="42"/>
      <c r="AB836" s="7"/>
      <c r="AC836" s="5"/>
      <c r="AD836" s="7"/>
      <c r="AE836" s="7"/>
      <c r="AF836" s="7"/>
      <c r="AG836" s="35"/>
      <c r="AH836" s="7"/>
      <c r="AI836" s="5"/>
      <c r="AJ836" s="9"/>
      <c r="AK836" s="9"/>
      <c r="AL836" s="9"/>
      <c r="AM836" s="5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</row>
    <row r="837" spans="2:148" ht="18.75">
      <c r="B837" s="13"/>
      <c r="C837" s="31"/>
      <c r="D837" s="32"/>
      <c r="G837" s="13" t="s">
        <v>3612</v>
      </c>
      <c r="H837" s="13" t="s">
        <v>3613</v>
      </c>
      <c r="I837" s="13" t="s">
        <v>3614</v>
      </c>
      <c r="L837" s="13" t="s">
        <v>141</v>
      </c>
      <c r="M837" s="31">
        <v>78759</v>
      </c>
      <c r="N837" s="40">
        <v>290</v>
      </c>
      <c r="O837" s="51">
        <v>16.214</v>
      </c>
      <c r="P837" s="30">
        <v>34128</v>
      </c>
      <c r="Q837" s="30">
        <v>34240</v>
      </c>
      <c r="R837" s="30"/>
      <c r="S837" s="31" t="s">
        <v>3617</v>
      </c>
      <c r="T837" s="31" t="s">
        <v>3618</v>
      </c>
      <c r="U837" s="31" t="s">
        <v>3302</v>
      </c>
      <c r="W837" s="31" t="s">
        <v>3508</v>
      </c>
      <c r="Y837" s="42"/>
      <c r="Z837" s="43"/>
      <c r="AA837" s="42"/>
      <c r="AB837" s="7"/>
      <c r="AC837" s="5"/>
      <c r="AD837" s="7"/>
      <c r="AE837" s="7"/>
      <c r="AF837" s="7"/>
      <c r="AG837" s="35"/>
      <c r="AH837" s="7"/>
      <c r="AI837" s="5"/>
      <c r="AJ837" s="9"/>
      <c r="AK837" s="9"/>
      <c r="AL837" s="9"/>
      <c r="AM837" s="5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</row>
    <row r="838" spans="2:148" ht="18.75">
      <c r="B838" s="13"/>
      <c r="C838" s="31"/>
      <c r="D838" s="32"/>
      <c r="E838" s="61"/>
      <c r="G838" s="13" t="s">
        <v>3619</v>
      </c>
      <c r="H838" s="13" t="s">
        <v>3620</v>
      </c>
      <c r="I838" s="13" t="s">
        <v>3621</v>
      </c>
      <c r="L838" s="13" t="s">
        <v>2886</v>
      </c>
      <c r="M838" s="31">
        <v>78759</v>
      </c>
      <c r="N838" s="40">
        <v>169</v>
      </c>
      <c r="O838" s="51">
        <v>8.79</v>
      </c>
      <c r="P838" s="30">
        <v>34639</v>
      </c>
      <c r="Q838" s="30">
        <v>34953</v>
      </c>
      <c r="R838" s="30"/>
      <c r="S838" s="31" t="s">
        <v>3617</v>
      </c>
      <c r="T838" s="31" t="s">
        <v>3618</v>
      </c>
      <c r="U838" s="31" t="s">
        <v>3302</v>
      </c>
      <c r="W838" s="31" t="s">
        <v>3514</v>
      </c>
      <c r="Y838" s="42"/>
      <c r="Z838" s="43"/>
      <c r="AA838" s="42"/>
      <c r="AB838" s="7"/>
      <c r="AC838" s="5"/>
      <c r="AD838" s="7"/>
      <c r="AE838" s="7"/>
      <c r="AF838" s="7"/>
      <c r="AG838" s="35"/>
      <c r="AH838" s="7"/>
      <c r="AI838" s="5"/>
      <c r="AJ838" s="9"/>
      <c r="AK838" s="9"/>
      <c r="AL838" s="9"/>
      <c r="AM838" s="5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</row>
    <row r="839" spans="2:148" ht="18.75">
      <c r="B839" s="13"/>
      <c r="C839" s="31"/>
      <c r="D839" s="32"/>
      <c r="G839" s="13" t="s">
        <v>353</v>
      </c>
      <c r="H839" s="13" t="s">
        <v>1220</v>
      </c>
      <c r="I839" s="13" t="s">
        <v>2487</v>
      </c>
      <c r="L839" s="13" t="s">
        <v>1476</v>
      </c>
      <c r="M839" s="31">
        <v>78753</v>
      </c>
      <c r="N839" s="40">
        <v>810</v>
      </c>
      <c r="O839" s="51">
        <v>46.72100067138672</v>
      </c>
      <c r="P839" s="30">
        <v>36018</v>
      </c>
      <c r="Q839" s="30">
        <v>36116</v>
      </c>
      <c r="R839" s="30"/>
      <c r="S839" s="31" t="s">
        <v>3622</v>
      </c>
      <c r="T839" s="31" t="s">
        <v>4044</v>
      </c>
      <c r="U839" s="31" t="s">
        <v>3302</v>
      </c>
      <c r="W839" s="31" t="s">
        <v>3529</v>
      </c>
      <c r="Y839" s="42"/>
      <c r="Z839" s="43"/>
      <c r="AA839" s="42"/>
      <c r="AB839" s="7"/>
      <c r="AC839" s="5"/>
      <c r="AD839" s="7"/>
      <c r="AE839" s="7"/>
      <c r="AF839" s="7"/>
      <c r="AG839" s="35"/>
      <c r="AH839" s="7"/>
      <c r="AI839" s="5"/>
      <c r="AJ839" s="9"/>
      <c r="AK839" s="9"/>
      <c r="AL839" s="9"/>
      <c r="AM839" s="5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</row>
    <row r="840" spans="2:148" ht="18.75">
      <c r="B840" s="13"/>
      <c r="C840" s="31"/>
      <c r="D840" s="32"/>
      <c r="E840" s="56" t="s">
        <v>112</v>
      </c>
      <c r="G840" s="54" t="s">
        <v>1919</v>
      </c>
      <c r="H840" s="54" t="s">
        <v>1593</v>
      </c>
      <c r="I840" s="54" t="s">
        <v>3847</v>
      </c>
      <c r="J840" s="91">
        <v>250420</v>
      </c>
      <c r="K840" s="91"/>
      <c r="L840" s="54" t="s">
        <v>3847</v>
      </c>
      <c r="M840" s="91">
        <v>78705</v>
      </c>
      <c r="N840" s="91">
        <v>15</v>
      </c>
      <c r="O840" s="98">
        <v>0.376</v>
      </c>
      <c r="P840" s="57">
        <v>39157</v>
      </c>
      <c r="Q840" s="57">
        <v>39374</v>
      </c>
      <c r="R840" s="92" t="s">
        <v>2012</v>
      </c>
      <c r="S840" s="92" t="s">
        <v>1594</v>
      </c>
      <c r="T840" s="31" t="s">
        <v>1595</v>
      </c>
      <c r="U840" s="31" t="s">
        <v>3302</v>
      </c>
      <c r="W840" s="92" t="s">
        <v>2259</v>
      </c>
      <c r="Y840" s="42"/>
      <c r="Z840" s="43"/>
      <c r="AA840" s="42"/>
      <c r="AB840" s="7"/>
      <c r="AC840" s="5"/>
      <c r="AD840" s="7"/>
      <c r="AE840" s="7"/>
      <c r="AF840" s="7"/>
      <c r="AG840" s="35"/>
      <c r="AH840" s="7"/>
      <c r="AI840" s="5"/>
      <c r="AJ840" s="9"/>
      <c r="AK840" s="9"/>
      <c r="AL840" s="9"/>
      <c r="AM840" s="5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</row>
    <row r="841" spans="1:148" ht="18.75">
      <c r="A841" s="124"/>
      <c r="B841" s="13"/>
      <c r="C841" s="125"/>
      <c r="D841" s="32"/>
      <c r="G841" s="13" t="s">
        <v>4045</v>
      </c>
      <c r="H841" s="13" t="s">
        <v>4046</v>
      </c>
      <c r="I841" s="13" t="s">
        <v>4047</v>
      </c>
      <c r="L841" s="13" t="s">
        <v>2887</v>
      </c>
      <c r="M841" s="31">
        <v>78705</v>
      </c>
      <c r="N841" s="40">
        <v>16</v>
      </c>
      <c r="O841" s="51">
        <v>0.44</v>
      </c>
      <c r="P841" s="30">
        <v>33821</v>
      </c>
      <c r="Q841" s="30">
        <v>33942</v>
      </c>
      <c r="R841" s="30"/>
      <c r="S841" s="31" t="s">
        <v>4048</v>
      </c>
      <c r="T841" s="31" t="s">
        <v>4049</v>
      </c>
      <c r="U841" s="31" t="s">
        <v>3302</v>
      </c>
      <c r="W841" s="31" t="s">
        <v>178</v>
      </c>
      <c r="Y841" s="42"/>
      <c r="Z841" s="43"/>
      <c r="AA841" s="42"/>
      <c r="AB841" s="7"/>
      <c r="AC841" s="5"/>
      <c r="AD841" s="7"/>
      <c r="AE841" s="7"/>
      <c r="AF841" s="7"/>
      <c r="AG841" s="35"/>
      <c r="AH841" s="7"/>
      <c r="AI841" s="5"/>
      <c r="AJ841" s="9"/>
      <c r="AK841" s="9"/>
      <c r="AL841" s="9"/>
      <c r="AM841" s="5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</row>
    <row r="842" spans="2:148" ht="18.75">
      <c r="B842" s="13"/>
      <c r="C842" s="31"/>
      <c r="D842" s="32"/>
      <c r="E842" s="32">
        <v>219538</v>
      </c>
      <c r="G842" s="13" t="s">
        <v>2476</v>
      </c>
      <c r="H842" s="13" t="s">
        <v>940</v>
      </c>
      <c r="I842" s="13" t="s">
        <v>3186</v>
      </c>
      <c r="J842" s="31">
        <v>121240</v>
      </c>
      <c r="L842" s="13" t="s">
        <v>3187</v>
      </c>
      <c r="M842" s="31">
        <v>78727</v>
      </c>
      <c r="N842" s="31">
        <v>60</v>
      </c>
      <c r="O842" s="51">
        <v>8.066</v>
      </c>
      <c r="P842" s="30">
        <v>37848</v>
      </c>
      <c r="Q842" s="30">
        <v>38062</v>
      </c>
      <c r="R842" s="31" t="s">
        <v>2024</v>
      </c>
      <c r="S842" s="31" t="s">
        <v>144</v>
      </c>
      <c r="T842" s="31" t="s">
        <v>145</v>
      </c>
      <c r="U842" s="31" t="s">
        <v>906</v>
      </c>
      <c r="W842" s="31" t="s">
        <v>4015</v>
      </c>
      <c r="Y842" s="42"/>
      <c r="Z842" s="43"/>
      <c r="AA842" s="42"/>
      <c r="AB842" s="7"/>
      <c r="AC842" s="5"/>
      <c r="AD842" s="7"/>
      <c r="AE842" s="7"/>
      <c r="AF842" s="7"/>
      <c r="AG842" s="35">
        <f>AG816</f>
        <v>0</v>
      </c>
      <c r="AH842" s="7"/>
      <c r="AI842" s="5"/>
      <c r="AJ842" s="9"/>
      <c r="AK842" s="9"/>
      <c r="AL842" s="9"/>
      <c r="AM842" s="5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</row>
    <row r="843" spans="2:148" ht="18.75">
      <c r="B843" s="13"/>
      <c r="C843" s="31"/>
      <c r="D843" s="32"/>
      <c r="G843" s="13" t="s">
        <v>4050</v>
      </c>
      <c r="H843" s="13" t="s">
        <v>4051</v>
      </c>
      <c r="I843" s="13" t="s">
        <v>4052</v>
      </c>
      <c r="L843" s="13" t="s">
        <v>2888</v>
      </c>
      <c r="M843" s="31">
        <v>78727</v>
      </c>
      <c r="N843" s="40">
        <v>104</v>
      </c>
      <c r="O843" s="51">
        <v>8.5</v>
      </c>
      <c r="P843" s="30">
        <v>35493</v>
      </c>
      <c r="Q843" s="30"/>
      <c r="R843" s="30"/>
      <c r="S843" s="31" t="s">
        <v>4053</v>
      </c>
      <c r="T843" s="31" t="s">
        <v>4054</v>
      </c>
      <c r="U843" s="31" t="s">
        <v>554</v>
      </c>
      <c r="W843" s="31" t="s">
        <v>3523</v>
      </c>
      <c r="Y843" s="42"/>
      <c r="Z843" s="43"/>
      <c r="AA843" s="42"/>
      <c r="AB843" s="7"/>
      <c r="AC843" s="5"/>
      <c r="AD843" s="7"/>
      <c r="AE843" s="7"/>
      <c r="AF843" s="7"/>
      <c r="AG843" s="35"/>
      <c r="AH843" s="7"/>
      <c r="AI843" s="5"/>
      <c r="AJ843" s="9"/>
      <c r="AK843" s="9"/>
      <c r="AL843" s="9"/>
      <c r="AM843" s="5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  <c r="ER843" s="9"/>
    </row>
    <row r="844" spans="2:148" ht="18.75">
      <c r="B844" s="13"/>
      <c r="C844" s="31"/>
      <c r="D844" s="32"/>
      <c r="E844" s="58">
        <v>271901</v>
      </c>
      <c r="G844" s="54" t="s">
        <v>2163</v>
      </c>
      <c r="H844" s="54" t="s">
        <v>4221</v>
      </c>
      <c r="I844" s="54" t="s">
        <v>58</v>
      </c>
      <c r="J844" s="91"/>
      <c r="K844" s="91"/>
      <c r="L844" s="54" t="s">
        <v>2164</v>
      </c>
      <c r="M844" s="31">
        <v>78705</v>
      </c>
      <c r="N844" s="99">
        <v>24</v>
      </c>
      <c r="O844" s="98">
        <v>0.23</v>
      </c>
      <c r="P844" s="57">
        <v>38552</v>
      </c>
      <c r="Q844" s="57">
        <v>38691</v>
      </c>
      <c r="R844" s="31" t="s">
        <v>1028</v>
      </c>
      <c r="S844" s="31" t="s">
        <v>1199</v>
      </c>
      <c r="T844" s="31" t="s">
        <v>1200</v>
      </c>
      <c r="U844" s="31" t="s">
        <v>3302</v>
      </c>
      <c r="W844" s="31" t="s">
        <v>730</v>
      </c>
      <c r="Y844" s="42"/>
      <c r="Z844" s="43"/>
      <c r="AA844" s="42"/>
      <c r="AB844" s="7"/>
      <c r="AC844" s="5"/>
      <c r="AD844" s="7"/>
      <c r="AE844" s="7"/>
      <c r="AF844" s="7"/>
      <c r="AG844" s="35"/>
      <c r="AH844" s="7"/>
      <c r="AI844" s="5"/>
      <c r="AJ844" s="9"/>
      <c r="AK844" s="9"/>
      <c r="AL844" s="9"/>
      <c r="AM844" s="5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  <c r="ER844" s="9"/>
    </row>
    <row r="845" spans="2:148" ht="18.75">
      <c r="B845" s="13"/>
      <c r="C845" s="31"/>
      <c r="D845" s="32"/>
      <c r="E845" s="124">
        <v>11086200</v>
      </c>
      <c r="F845" s="13"/>
      <c r="G845" s="125" t="s">
        <v>4916</v>
      </c>
      <c r="H845" s="125" t="s">
        <v>5550</v>
      </c>
      <c r="I845" s="125" t="s">
        <v>4915</v>
      </c>
      <c r="J845" s="126">
        <v>3500453</v>
      </c>
      <c r="K845" s="13"/>
      <c r="M845" s="31">
        <v>78745</v>
      </c>
      <c r="N845" s="31">
        <v>146</v>
      </c>
      <c r="O845" s="51">
        <v>5.157</v>
      </c>
      <c r="P845" s="127">
        <v>41680</v>
      </c>
      <c r="Q845" s="127">
        <v>42220</v>
      </c>
      <c r="R845" s="31" t="s">
        <v>1871</v>
      </c>
      <c r="S845" s="126" t="s">
        <v>4956</v>
      </c>
      <c r="T845" s="126" t="s">
        <v>4426</v>
      </c>
      <c r="U845" s="126" t="s">
        <v>177</v>
      </c>
      <c r="V845" s="126"/>
      <c r="W845" s="31" t="s">
        <v>4990</v>
      </c>
      <c r="Y845" s="42"/>
      <c r="Z845" s="43"/>
      <c r="AA845" s="42"/>
      <c r="AB845" s="7"/>
      <c r="AC845" s="5"/>
      <c r="AD845" s="7"/>
      <c r="AE845" s="7"/>
      <c r="AF845" s="7"/>
      <c r="AG845" s="35"/>
      <c r="AH845" s="7"/>
      <c r="AI845" s="5"/>
      <c r="AJ845" s="9"/>
      <c r="AK845" s="9"/>
      <c r="AL845" s="9"/>
      <c r="AM845" s="5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</row>
    <row r="846" spans="2:148" ht="18.75">
      <c r="B846" s="48"/>
      <c r="C846" s="31"/>
      <c r="D846" s="32"/>
      <c r="E846" s="124" t="s">
        <v>5422</v>
      </c>
      <c r="F846" s="13"/>
      <c r="G846" s="125" t="s">
        <v>5383</v>
      </c>
      <c r="H846" s="125" t="s">
        <v>5423</v>
      </c>
      <c r="I846" s="125" t="s">
        <v>4914</v>
      </c>
      <c r="J846" s="126">
        <v>3554699</v>
      </c>
      <c r="K846" s="13"/>
      <c r="M846" s="31">
        <v>78752</v>
      </c>
      <c r="N846" s="31">
        <v>56</v>
      </c>
      <c r="O846" s="51">
        <v>4.052</v>
      </c>
      <c r="P846" s="127">
        <v>41717</v>
      </c>
      <c r="Q846" s="127">
        <v>42502</v>
      </c>
      <c r="R846" s="31" t="s">
        <v>1871</v>
      </c>
      <c r="S846" s="126" t="s">
        <v>4955</v>
      </c>
      <c r="T846" s="126" t="s">
        <v>1862</v>
      </c>
      <c r="U846" s="92" t="s">
        <v>906</v>
      </c>
      <c r="V846" s="92"/>
      <c r="W846" s="31" t="s">
        <v>4990</v>
      </c>
      <c r="Y846" s="42"/>
      <c r="Z846" s="43"/>
      <c r="AA846" s="42"/>
      <c r="AB846" s="7"/>
      <c r="AC846" s="5"/>
      <c r="AD846" s="7"/>
      <c r="AE846" s="7"/>
      <c r="AF846" s="7"/>
      <c r="AG846" s="35"/>
      <c r="AH846" s="7"/>
      <c r="AI846" s="5"/>
      <c r="AJ846" s="9"/>
      <c r="AK846" s="9"/>
      <c r="AL846" s="9"/>
      <c r="AM846" s="5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  <c r="ER846" s="9"/>
    </row>
    <row r="847" spans="2:148" ht="18.75">
      <c r="B847" s="13"/>
      <c r="C847" s="31"/>
      <c r="D847" s="32"/>
      <c r="E847" s="58">
        <v>10010997</v>
      </c>
      <c r="G847" s="54" t="s">
        <v>720</v>
      </c>
      <c r="H847" s="54" t="s">
        <v>3498</v>
      </c>
      <c r="I847" s="54" t="s">
        <v>3779</v>
      </c>
      <c r="J847" s="91">
        <v>1049343</v>
      </c>
      <c r="K847" s="91"/>
      <c r="L847" s="54" t="s">
        <v>3779</v>
      </c>
      <c r="M847" s="91">
        <v>78741</v>
      </c>
      <c r="N847" s="91">
        <v>192</v>
      </c>
      <c r="O847" s="98">
        <v>9.939</v>
      </c>
      <c r="P847" s="57">
        <v>39149</v>
      </c>
      <c r="Q847" s="57">
        <v>39219</v>
      </c>
      <c r="R847" s="92" t="s">
        <v>2012</v>
      </c>
      <c r="S847" s="92" t="s">
        <v>3780</v>
      </c>
      <c r="T847" s="31" t="s">
        <v>3781</v>
      </c>
      <c r="U847" s="31" t="s">
        <v>3302</v>
      </c>
      <c r="W847" s="92" t="s">
        <v>2259</v>
      </c>
      <c r="Y847" s="42"/>
      <c r="Z847" s="43"/>
      <c r="AA847" s="42"/>
      <c r="AB847" s="7"/>
      <c r="AC847" s="5"/>
      <c r="AD847" s="7"/>
      <c r="AE847" s="7"/>
      <c r="AF847" s="7"/>
      <c r="AG847" s="35"/>
      <c r="AH847" s="7"/>
      <c r="AI847" s="5"/>
      <c r="AJ847" s="9"/>
      <c r="AK847" s="9"/>
      <c r="AL847" s="9"/>
      <c r="AM847" s="5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</row>
    <row r="848" spans="2:148" ht="18.75">
      <c r="B848" s="13"/>
      <c r="C848" s="31"/>
      <c r="D848" s="32"/>
      <c r="G848" s="13" t="s">
        <v>4055</v>
      </c>
      <c r="H848" s="13" t="s">
        <v>4056</v>
      </c>
      <c r="I848" s="13" t="s">
        <v>104</v>
      </c>
      <c r="L848" s="13" t="s">
        <v>2889</v>
      </c>
      <c r="M848" s="31">
        <v>78705</v>
      </c>
      <c r="N848" s="40">
        <v>7</v>
      </c>
      <c r="O848" s="51">
        <v>0.58</v>
      </c>
      <c r="P848" s="30">
        <v>36349</v>
      </c>
      <c r="Q848" s="30">
        <v>36570</v>
      </c>
      <c r="R848" s="30"/>
      <c r="S848" s="31" t="s">
        <v>105</v>
      </c>
      <c r="T848" s="31" t="s">
        <v>106</v>
      </c>
      <c r="U848" s="31" t="s">
        <v>3302</v>
      </c>
      <c r="W848" s="31" t="s">
        <v>1365</v>
      </c>
      <c r="Y848" s="42"/>
      <c r="Z848" s="43"/>
      <c r="AA848" s="42"/>
      <c r="AB848" s="7"/>
      <c r="AC848" s="5"/>
      <c r="AD848" s="7"/>
      <c r="AE848" s="7"/>
      <c r="AF848" s="7"/>
      <c r="AG848" s="35"/>
      <c r="AH848" s="7"/>
      <c r="AI848" s="5"/>
      <c r="AJ848" s="9"/>
      <c r="AK848" s="9"/>
      <c r="AL848" s="9"/>
      <c r="AM848" s="5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</row>
    <row r="849" spans="1:148" ht="18.75">
      <c r="A849" s="124"/>
      <c r="B849" s="13"/>
      <c r="C849" s="125"/>
      <c r="D849" s="32"/>
      <c r="G849" s="13" t="s">
        <v>107</v>
      </c>
      <c r="H849" s="13" t="s">
        <v>108</v>
      </c>
      <c r="I849" s="13" t="s">
        <v>109</v>
      </c>
      <c r="L849" s="13" t="s">
        <v>2698</v>
      </c>
      <c r="M849" s="31">
        <v>78727</v>
      </c>
      <c r="N849" s="40">
        <v>260</v>
      </c>
      <c r="O849" s="51">
        <v>14.74</v>
      </c>
      <c r="P849" s="30">
        <v>34883</v>
      </c>
      <c r="Q849" s="30">
        <v>35061</v>
      </c>
      <c r="R849" s="30"/>
      <c r="S849" s="31" t="s">
        <v>110</v>
      </c>
      <c r="T849" s="31" t="s">
        <v>3168</v>
      </c>
      <c r="U849" s="31" t="s">
        <v>3302</v>
      </c>
      <c r="W849" s="31" t="s">
        <v>3517</v>
      </c>
      <c r="Y849" s="42"/>
      <c r="Z849" s="43"/>
      <c r="AA849" s="42"/>
      <c r="AB849" s="7"/>
      <c r="AC849" s="5"/>
      <c r="AD849" s="7"/>
      <c r="AE849" s="7"/>
      <c r="AF849" s="7"/>
      <c r="AG849" s="35"/>
      <c r="AH849" s="7"/>
      <c r="AI849" s="5"/>
      <c r="AJ849" s="9"/>
      <c r="AK849" s="9"/>
      <c r="AL849" s="9"/>
      <c r="AM849" s="5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</row>
    <row r="850" spans="2:148" ht="18.75">
      <c r="B850" s="13"/>
      <c r="C850" s="31"/>
      <c r="D850" s="32"/>
      <c r="E850" s="152">
        <v>10994721</v>
      </c>
      <c r="F850" s="153"/>
      <c r="G850" s="154" t="s">
        <v>4771</v>
      </c>
      <c r="H850" s="154" t="s">
        <v>4772</v>
      </c>
      <c r="I850" s="154" t="s">
        <v>2349</v>
      </c>
      <c r="J850" s="155">
        <v>3074267</v>
      </c>
      <c r="K850" s="153"/>
      <c r="L850" s="154"/>
      <c r="M850" s="155" t="s">
        <v>3625</v>
      </c>
      <c r="N850" s="156">
        <v>49</v>
      </c>
      <c r="O850" s="159">
        <v>12.015</v>
      </c>
      <c r="P850" s="157">
        <v>41488</v>
      </c>
      <c r="Q850" s="157">
        <v>41908</v>
      </c>
      <c r="R850" s="156" t="s">
        <v>259</v>
      </c>
      <c r="S850" s="155" t="s">
        <v>4732</v>
      </c>
      <c r="T850" s="155" t="s">
        <v>114</v>
      </c>
      <c r="U850" s="156" t="s">
        <v>906</v>
      </c>
      <c r="V850" s="156"/>
      <c r="W850" s="156" t="s">
        <v>4801</v>
      </c>
      <c r="Y850" s="42"/>
      <c r="Z850" s="43"/>
      <c r="AA850" s="42"/>
      <c r="AB850" s="7"/>
      <c r="AC850" s="5"/>
      <c r="AD850" s="7"/>
      <c r="AE850" s="7"/>
      <c r="AF850" s="7"/>
      <c r="AG850" s="35"/>
      <c r="AH850" s="7"/>
      <c r="AI850" s="5"/>
      <c r="AJ850" s="9"/>
      <c r="AK850" s="9"/>
      <c r="AL850" s="9"/>
      <c r="AM850" s="5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  <c r="ER850" s="9"/>
    </row>
    <row r="851" spans="2:148" ht="18.75">
      <c r="B851" s="13"/>
      <c r="C851" s="31"/>
      <c r="D851" s="32"/>
      <c r="E851" s="56" t="s">
        <v>1506</v>
      </c>
      <c r="G851" s="54" t="s">
        <v>1429</v>
      </c>
      <c r="H851" s="54" t="s">
        <v>111</v>
      </c>
      <c r="I851" s="13" t="s">
        <v>3903</v>
      </c>
      <c r="J851" s="31">
        <v>374228</v>
      </c>
      <c r="L851" s="54" t="s">
        <v>3332</v>
      </c>
      <c r="M851" s="31">
        <v>78727</v>
      </c>
      <c r="N851" s="91">
        <v>96</v>
      </c>
      <c r="O851" s="98">
        <v>9.269</v>
      </c>
      <c r="P851" s="57">
        <v>38483</v>
      </c>
      <c r="Q851" s="57">
        <v>39051</v>
      </c>
      <c r="R851" s="31" t="s">
        <v>1149</v>
      </c>
      <c r="S851" s="31" t="s">
        <v>3426</v>
      </c>
      <c r="T851" s="31" t="s">
        <v>3427</v>
      </c>
      <c r="U851" s="31" t="s">
        <v>3302</v>
      </c>
      <c r="W851" s="31" t="s">
        <v>3014</v>
      </c>
      <c r="Y851" s="42"/>
      <c r="Z851" s="43"/>
      <c r="AA851" s="42"/>
      <c r="AB851" s="7"/>
      <c r="AC851" s="5"/>
      <c r="AD851" s="7"/>
      <c r="AE851" s="7"/>
      <c r="AF851" s="7"/>
      <c r="AG851" s="35"/>
      <c r="AH851" s="7"/>
      <c r="AI851" s="5"/>
      <c r="AJ851" s="9"/>
      <c r="AK851" s="9"/>
      <c r="AL851" s="9"/>
      <c r="AM851" s="5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  <c r="ER851" s="9"/>
    </row>
    <row r="852" spans="2:148" ht="18.75">
      <c r="B852" s="13"/>
      <c r="C852" s="31"/>
      <c r="D852" s="32"/>
      <c r="E852" s="32">
        <v>174595</v>
      </c>
      <c r="G852" s="13" t="s">
        <v>363</v>
      </c>
      <c r="H852" s="13" t="s">
        <v>2659</v>
      </c>
      <c r="I852" s="13" t="s">
        <v>1968</v>
      </c>
      <c r="L852" s="13" t="s">
        <v>1043</v>
      </c>
      <c r="M852" s="31">
        <v>78727</v>
      </c>
      <c r="N852" s="40">
        <v>201</v>
      </c>
      <c r="O852" s="51">
        <v>24.53</v>
      </c>
      <c r="P852" s="30">
        <v>37040</v>
      </c>
      <c r="Q852" s="30">
        <v>37173</v>
      </c>
      <c r="R852" s="31" t="s">
        <v>2024</v>
      </c>
      <c r="S852" s="31" t="s">
        <v>1044</v>
      </c>
      <c r="T852" s="46" t="s">
        <v>1045</v>
      </c>
      <c r="U852" s="31" t="s">
        <v>3302</v>
      </c>
      <c r="W852" s="31" t="s">
        <v>1082</v>
      </c>
      <c r="Y852" s="42"/>
      <c r="Z852" s="43"/>
      <c r="AA852" s="42"/>
      <c r="AB852" s="7"/>
      <c r="AC852" s="5"/>
      <c r="AD852" s="7"/>
      <c r="AE852" s="7"/>
      <c r="AF852" s="7"/>
      <c r="AG852" s="35"/>
      <c r="AH852" s="7"/>
      <c r="AI852" s="5"/>
      <c r="AJ852" s="9"/>
      <c r="AK852" s="9"/>
      <c r="AL852" s="9"/>
      <c r="AM852" s="5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  <c r="ER852" s="9"/>
    </row>
    <row r="853" spans="2:148" ht="18.75">
      <c r="B853" s="13"/>
      <c r="C853" s="31"/>
      <c r="D853" s="32"/>
      <c r="E853" s="124" t="s">
        <v>4734</v>
      </c>
      <c r="F853" s="13"/>
      <c r="G853" s="13" t="s">
        <v>4711</v>
      </c>
      <c r="H853" s="125" t="s">
        <v>5945</v>
      </c>
      <c r="I853" s="125" t="s">
        <v>1826</v>
      </c>
      <c r="J853" s="126">
        <v>280444</v>
      </c>
      <c r="K853" s="125"/>
      <c r="M853" s="126" t="s">
        <v>3633</v>
      </c>
      <c r="N853" s="31">
        <v>295</v>
      </c>
      <c r="O853" s="129">
        <v>4.985</v>
      </c>
      <c r="P853" s="127">
        <v>40996</v>
      </c>
      <c r="Q853" s="127">
        <v>41579</v>
      </c>
      <c r="R853" s="126" t="s">
        <v>4073</v>
      </c>
      <c r="S853" s="126" t="s">
        <v>1868</v>
      </c>
      <c r="T853" s="126" t="s">
        <v>2223</v>
      </c>
      <c r="U853" s="31" t="s">
        <v>3302</v>
      </c>
      <c r="W853" s="31" t="s">
        <v>4388</v>
      </c>
      <c r="Y853" s="42"/>
      <c r="Z853" s="43"/>
      <c r="AA853" s="42"/>
      <c r="AB853" s="7"/>
      <c r="AC853" s="5"/>
      <c r="AD853" s="7"/>
      <c r="AE853" s="7"/>
      <c r="AF853" s="7"/>
      <c r="AG853" s="35"/>
      <c r="AH853" s="7"/>
      <c r="AI853" s="5"/>
      <c r="AJ853" s="9"/>
      <c r="AK853" s="9"/>
      <c r="AL853" s="9"/>
      <c r="AM853" s="5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</row>
    <row r="854" spans="2:148" ht="18.75">
      <c r="B854" s="13"/>
      <c r="C854" s="31"/>
      <c r="D854" s="32"/>
      <c r="G854" s="13" t="s">
        <v>3169</v>
      </c>
      <c r="H854" s="13" t="s">
        <v>3170</v>
      </c>
      <c r="I854" s="13" t="s">
        <v>3171</v>
      </c>
      <c r="L854" s="13" t="s">
        <v>2740</v>
      </c>
      <c r="M854" s="31">
        <v>78749</v>
      </c>
      <c r="N854" s="40">
        <v>396</v>
      </c>
      <c r="O854" s="51">
        <v>32.7</v>
      </c>
      <c r="P854" s="30">
        <v>34277</v>
      </c>
      <c r="Q854" s="30">
        <v>34423</v>
      </c>
      <c r="R854" s="30"/>
      <c r="S854" s="31" t="s">
        <v>3017</v>
      </c>
      <c r="T854" s="31" t="s">
        <v>1773</v>
      </c>
      <c r="U854" s="31" t="s">
        <v>3302</v>
      </c>
      <c r="W854" s="31" t="s">
        <v>3510</v>
      </c>
      <c r="Y854" s="42"/>
      <c r="Z854" s="43"/>
      <c r="AA854" s="42"/>
      <c r="AB854" s="7"/>
      <c r="AC854" s="5"/>
      <c r="AD854" s="7"/>
      <c r="AE854" s="7"/>
      <c r="AF854" s="7"/>
      <c r="AG854" s="35"/>
      <c r="AH854" s="7"/>
      <c r="AI854" s="5"/>
      <c r="AJ854" s="9"/>
      <c r="AK854" s="9"/>
      <c r="AL854" s="9"/>
      <c r="AM854" s="5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</row>
    <row r="855" spans="2:148" ht="18.75">
      <c r="B855" s="13"/>
      <c r="C855" s="31"/>
      <c r="D855" s="32"/>
      <c r="E855" s="124">
        <v>10661412</v>
      </c>
      <c r="F855" s="13"/>
      <c r="G855" s="125" t="s">
        <v>2910</v>
      </c>
      <c r="H855" s="125" t="s">
        <v>5594</v>
      </c>
      <c r="I855" s="125" t="s">
        <v>721</v>
      </c>
      <c r="J855" s="126">
        <v>428198</v>
      </c>
      <c r="K855" s="125"/>
      <c r="M855" s="126" t="s">
        <v>3633</v>
      </c>
      <c r="N855" s="126">
        <v>221</v>
      </c>
      <c r="O855" s="129">
        <v>0.585</v>
      </c>
      <c r="P855" s="57">
        <v>40821</v>
      </c>
      <c r="Q855" s="57">
        <v>41249</v>
      </c>
      <c r="R855" s="31" t="s">
        <v>2126</v>
      </c>
      <c r="S855" s="126" t="s">
        <v>4217</v>
      </c>
      <c r="T855" s="126" t="s">
        <v>2223</v>
      </c>
      <c r="U855" s="92" t="s">
        <v>3302</v>
      </c>
      <c r="V855" s="92"/>
      <c r="W855" s="31" t="s">
        <v>656</v>
      </c>
      <c r="Y855" s="42"/>
      <c r="Z855" s="43"/>
      <c r="AA855" s="42"/>
      <c r="AB855" s="7"/>
      <c r="AC855" s="5"/>
      <c r="AD855" s="7"/>
      <c r="AE855" s="7"/>
      <c r="AF855" s="7"/>
      <c r="AG855" s="35"/>
      <c r="AH855" s="7"/>
      <c r="AI855" s="5"/>
      <c r="AJ855" s="9"/>
      <c r="AK855" s="9"/>
      <c r="AL855" s="9"/>
      <c r="AM855" s="5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</row>
    <row r="856" spans="2:148" ht="18.75">
      <c r="B856" s="124"/>
      <c r="C856" s="125"/>
      <c r="E856" s="58">
        <v>302970</v>
      </c>
      <c r="G856" s="54" t="s">
        <v>2469</v>
      </c>
      <c r="H856" s="54" t="s">
        <v>1235</v>
      </c>
      <c r="I856" s="32" t="s">
        <v>3455</v>
      </c>
      <c r="J856" s="31">
        <v>195758</v>
      </c>
      <c r="L856" s="54" t="s">
        <v>2470</v>
      </c>
      <c r="M856" s="91">
        <v>78733</v>
      </c>
      <c r="N856" s="91">
        <v>10</v>
      </c>
      <c r="O856" s="98">
        <v>48.932</v>
      </c>
      <c r="P856" s="57">
        <v>38961</v>
      </c>
      <c r="Q856" s="57">
        <v>39345</v>
      </c>
      <c r="R856" s="57" t="s">
        <v>1028</v>
      </c>
      <c r="S856" s="92" t="s">
        <v>1236</v>
      </c>
      <c r="T856" s="92" t="s">
        <v>1237</v>
      </c>
      <c r="U856" s="92" t="s">
        <v>906</v>
      </c>
      <c r="V856" s="92"/>
      <c r="W856" s="31" t="s">
        <v>769</v>
      </c>
      <c r="Y856" s="42"/>
      <c r="Z856" s="7"/>
      <c r="AA856" s="42"/>
      <c r="AB856" s="7"/>
      <c r="AC856" s="5"/>
      <c r="AD856" s="7"/>
      <c r="AE856" s="7"/>
      <c r="AF856" s="7"/>
      <c r="AG856" s="35"/>
      <c r="AH856" s="7"/>
      <c r="AI856" s="5"/>
      <c r="AJ856" s="9"/>
      <c r="AK856" s="9"/>
      <c r="AL856" s="9"/>
      <c r="AM856" s="5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</row>
    <row r="857" spans="2:148" ht="18.75">
      <c r="B857" s="124"/>
      <c r="C857" s="13"/>
      <c r="E857" s="32">
        <v>216970</v>
      </c>
      <c r="G857" s="13" t="s">
        <v>4352</v>
      </c>
      <c r="H857" s="13" t="s">
        <v>4351</v>
      </c>
      <c r="I857" s="13" t="s">
        <v>4023</v>
      </c>
      <c r="L857" s="13" t="s">
        <v>4252</v>
      </c>
      <c r="M857" s="31">
        <v>78717</v>
      </c>
      <c r="N857" s="40">
        <v>366</v>
      </c>
      <c r="O857" s="51">
        <v>25.452</v>
      </c>
      <c r="P857" s="30">
        <v>37371</v>
      </c>
      <c r="R857" s="31" t="s">
        <v>2024</v>
      </c>
      <c r="S857" s="31" t="s">
        <v>1911</v>
      </c>
      <c r="T857" s="31" t="s">
        <v>1912</v>
      </c>
      <c r="U857" s="31" t="s">
        <v>554</v>
      </c>
      <c r="W857" s="31" t="s">
        <v>2301</v>
      </c>
      <c r="Y857" s="42"/>
      <c r="Z857" s="43"/>
      <c r="AA857" s="42"/>
      <c r="AB857" s="7"/>
      <c r="AC857" s="5"/>
      <c r="AD857" s="7"/>
      <c r="AE857" s="7"/>
      <c r="AF857" s="7"/>
      <c r="AG857" s="35"/>
      <c r="AH857" s="7"/>
      <c r="AI857" s="5"/>
      <c r="AJ857" s="9"/>
      <c r="AK857" s="9"/>
      <c r="AL857" s="9"/>
      <c r="AM857" s="5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</row>
    <row r="858" spans="2:148" ht="18.75">
      <c r="B858" s="124"/>
      <c r="E858" s="174" t="s">
        <v>4434</v>
      </c>
      <c r="F858" s="156"/>
      <c r="G858" s="153" t="s">
        <v>4435</v>
      </c>
      <c r="H858" s="169" t="s">
        <v>185</v>
      </c>
      <c r="I858" s="153" t="s">
        <v>157</v>
      </c>
      <c r="J858" s="156">
        <v>3298176</v>
      </c>
      <c r="K858" s="156"/>
      <c r="L858" s="153" t="s">
        <v>157</v>
      </c>
      <c r="M858" s="170">
        <v>78739</v>
      </c>
      <c r="N858" s="170">
        <v>144</v>
      </c>
      <c r="O858" s="175">
        <v>35.56</v>
      </c>
      <c r="P858" s="172">
        <v>39225</v>
      </c>
      <c r="Q858" s="172">
        <v>39798</v>
      </c>
      <c r="R858" s="156" t="s">
        <v>4073</v>
      </c>
      <c r="S858" s="163" t="s">
        <v>158</v>
      </c>
      <c r="T858" s="156" t="s">
        <v>159</v>
      </c>
      <c r="U858" s="163" t="s">
        <v>906</v>
      </c>
      <c r="V858" s="163"/>
      <c r="W858" s="163" t="s">
        <v>2258</v>
      </c>
      <c r="Y858" s="42"/>
      <c r="Z858" s="43"/>
      <c r="AA858" s="42"/>
      <c r="AB858" s="7"/>
      <c r="AC858" s="5"/>
      <c r="AD858" s="7"/>
      <c r="AE858" s="7"/>
      <c r="AF858" s="7"/>
      <c r="AG858" s="35"/>
      <c r="AH858" s="7"/>
      <c r="AI858" s="5"/>
      <c r="AJ858" s="9"/>
      <c r="AK858" s="9"/>
      <c r="AL858" s="9"/>
      <c r="AM858" s="5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</row>
    <row r="859" spans="2:148" ht="18.75">
      <c r="B859" s="13"/>
      <c r="C859" s="124"/>
      <c r="D859" s="32"/>
      <c r="E859" s="174" t="s">
        <v>250</v>
      </c>
      <c r="F859" s="156"/>
      <c r="G859" s="169" t="s">
        <v>1295</v>
      </c>
      <c r="H859" s="169" t="s">
        <v>2730</v>
      </c>
      <c r="I859" s="176" t="s">
        <v>1447</v>
      </c>
      <c r="J859" s="170">
        <v>576812</v>
      </c>
      <c r="K859" s="170"/>
      <c r="L859" s="176" t="s">
        <v>1447</v>
      </c>
      <c r="M859" s="156">
        <v>78741</v>
      </c>
      <c r="N859" s="170">
        <v>300</v>
      </c>
      <c r="O859" s="175">
        <v>26.3156</v>
      </c>
      <c r="P859" s="172">
        <v>38797</v>
      </c>
      <c r="Q859" s="172">
        <v>39027</v>
      </c>
      <c r="R859" s="156" t="s">
        <v>2012</v>
      </c>
      <c r="S859" s="163" t="s">
        <v>2383</v>
      </c>
      <c r="T859" s="156" t="s">
        <v>1749</v>
      </c>
      <c r="U859" s="163" t="s">
        <v>2049</v>
      </c>
      <c r="V859" s="163"/>
      <c r="W859" s="156" t="s">
        <v>1948</v>
      </c>
      <c r="Y859" s="42"/>
      <c r="Z859" s="43"/>
      <c r="AA859" s="42"/>
      <c r="AB859" s="7"/>
      <c r="AC859" s="5"/>
      <c r="AD859" s="7"/>
      <c r="AE859" s="7"/>
      <c r="AF859" s="7"/>
      <c r="AG859" s="35"/>
      <c r="AH859" s="7"/>
      <c r="AI859" s="5"/>
      <c r="AJ859" s="9"/>
      <c r="AK859" s="9"/>
      <c r="AL859" s="9"/>
      <c r="AM859" s="5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</row>
    <row r="860" spans="2:148" ht="18.75">
      <c r="B860" s="13"/>
      <c r="C860" s="124"/>
      <c r="D860" s="32"/>
      <c r="E860" s="58">
        <v>310842</v>
      </c>
      <c r="G860" s="54" t="s">
        <v>1693</v>
      </c>
      <c r="H860" s="54" t="s">
        <v>1587</v>
      </c>
      <c r="I860" s="54" t="s">
        <v>1694</v>
      </c>
      <c r="J860" s="91"/>
      <c r="K860" s="91"/>
      <c r="L860" s="54" t="s">
        <v>1694</v>
      </c>
      <c r="M860" s="91">
        <v>78701</v>
      </c>
      <c r="N860" s="91">
        <v>91</v>
      </c>
      <c r="O860" s="98">
        <v>1.34</v>
      </c>
      <c r="P860" s="57">
        <v>39134</v>
      </c>
      <c r="Q860" s="13"/>
      <c r="R860" s="92" t="s">
        <v>4325</v>
      </c>
      <c r="S860" s="92" t="s">
        <v>2382</v>
      </c>
      <c r="T860" s="31" t="s">
        <v>578</v>
      </c>
      <c r="U860" s="92" t="s">
        <v>2753</v>
      </c>
      <c r="V860" s="92"/>
      <c r="W860" s="92" t="s">
        <v>2259</v>
      </c>
      <c r="Y860" s="42"/>
      <c r="Z860" s="43"/>
      <c r="AA860" s="42"/>
      <c r="AB860" s="7"/>
      <c r="AC860" s="5"/>
      <c r="AD860" s="7"/>
      <c r="AE860" s="7"/>
      <c r="AF860" s="7"/>
      <c r="AG860" s="35"/>
      <c r="AH860" s="7"/>
      <c r="AI860" s="5"/>
      <c r="AJ860" s="9"/>
      <c r="AK860" s="9"/>
      <c r="AL860" s="9"/>
      <c r="AM860" s="5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</row>
    <row r="861" spans="2:148" ht="18.75">
      <c r="B861" s="13"/>
      <c r="C861" s="124"/>
      <c r="D861" s="32"/>
      <c r="E861" s="32">
        <v>10902</v>
      </c>
      <c r="G861" s="13" t="s">
        <v>674</v>
      </c>
      <c r="H861" s="13" t="s">
        <v>3429</v>
      </c>
      <c r="I861" s="13" t="s">
        <v>3577</v>
      </c>
      <c r="L861" s="13" t="s">
        <v>2742</v>
      </c>
      <c r="M861" s="31">
        <v>78728</v>
      </c>
      <c r="N861" s="40">
        <v>280</v>
      </c>
      <c r="O861" s="51">
        <v>14.19</v>
      </c>
      <c r="P861" s="30">
        <v>36399</v>
      </c>
      <c r="Q861" s="30">
        <v>36549</v>
      </c>
      <c r="R861" s="30"/>
      <c r="S861" s="31" t="s">
        <v>675</v>
      </c>
      <c r="T861" s="31" t="s">
        <v>676</v>
      </c>
      <c r="U861" s="31" t="s">
        <v>3302</v>
      </c>
      <c r="W861" s="31" t="s">
        <v>2815</v>
      </c>
      <c r="Y861" s="42"/>
      <c r="Z861" s="43"/>
      <c r="AA861" s="42"/>
      <c r="AB861" s="7"/>
      <c r="AC861" s="5"/>
      <c r="AD861" s="7"/>
      <c r="AE861" s="7"/>
      <c r="AF861" s="7"/>
      <c r="AG861" s="35"/>
      <c r="AH861" s="7"/>
      <c r="AI861" s="5"/>
      <c r="AJ861" s="9"/>
      <c r="AK861" s="9"/>
      <c r="AL861" s="9"/>
      <c r="AM861" s="5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</row>
    <row r="862" spans="2:148" ht="18.75">
      <c r="B862" s="13"/>
      <c r="C862" s="124"/>
      <c r="D862" s="32"/>
      <c r="E862" s="58">
        <v>255764</v>
      </c>
      <c r="G862" s="54" t="s">
        <v>3479</v>
      </c>
      <c r="H862" s="54" t="s">
        <v>4382</v>
      </c>
      <c r="I862" s="13" t="s">
        <v>3909</v>
      </c>
      <c r="L862" s="54" t="s">
        <v>3580</v>
      </c>
      <c r="M862" s="31">
        <v>78735</v>
      </c>
      <c r="N862" s="91">
        <v>52</v>
      </c>
      <c r="O862" s="98">
        <v>17.1</v>
      </c>
      <c r="P862" s="57">
        <v>38497</v>
      </c>
      <c r="Q862" s="57">
        <v>38671</v>
      </c>
      <c r="R862" s="31" t="s">
        <v>4325</v>
      </c>
      <c r="S862" s="31" t="s">
        <v>3428</v>
      </c>
      <c r="T862" s="31" t="s">
        <v>3008</v>
      </c>
      <c r="U862" s="31" t="s">
        <v>3302</v>
      </c>
      <c r="W862" s="31" t="s">
        <v>3014</v>
      </c>
      <c r="Y862" s="42"/>
      <c r="Z862" s="43"/>
      <c r="AA862" s="42"/>
      <c r="AB862" s="7"/>
      <c r="AC862" s="5"/>
      <c r="AD862" s="7"/>
      <c r="AE862" s="7"/>
      <c r="AF862" s="7"/>
      <c r="AG862" s="35"/>
      <c r="AH862" s="7"/>
      <c r="AI862" s="5"/>
      <c r="AJ862" s="9"/>
      <c r="AK862" s="9"/>
      <c r="AL862" s="9"/>
      <c r="AM862" s="5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</row>
    <row r="863" spans="2:148" ht="18.75">
      <c r="B863" s="13"/>
      <c r="C863" s="124"/>
      <c r="D863" s="32"/>
      <c r="E863" s="56" t="s">
        <v>3015</v>
      </c>
      <c r="G863" s="54" t="s">
        <v>3581</v>
      </c>
      <c r="H863" s="54" t="s">
        <v>3016</v>
      </c>
      <c r="I863" s="13" t="s">
        <v>4080</v>
      </c>
      <c r="L863" s="54" t="s">
        <v>338</v>
      </c>
      <c r="M863" s="31">
        <v>78702</v>
      </c>
      <c r="N863" s="31">
        <v>22</v>
      </c>
      <c r="O863" s="51">
        <v>0.456</v>
      </c>
      <c r="P863" s="57">
        <v>38300</v>
      </c>
      <c r="Q863" s="57">
        <v>38656</v>
      </c>
      <c r="R863" s="4" t="s">
        <v>4073</v>
      </c>
      <c r="S863" s="4" t="s">
        <v>4078</v>
      </c>
      <c r="T863" s="4" t="s">
        <v>4079</v>
      </c>
      <c r="U863" s="31" t="s">
        <v>3302</v>
      </c>
      <c r="W863" s="31" t="s">
        <v>589</v>
      </c>
      <c r="Y863" s="42"/>
      <c r="Z863" s="43"/>
      <c r="AA863" s="42"/>
      <c r="AB863" s="7"/>
      <c r="AC863" s="5"/>
      <c r="AD863" s="7"/>
      <c r="AE863" s="7"/>
      <c r="AF863" s="7"/>
      <c r="AG863" s="35"/>
      <c r="AH863" s="7"/>
      <c r="AI863" s="5"/>
      <c r="AJ863" s="9"/>
      <c r="AK863" s="9"/>
      <c r="AL863" s="9"/>
      <c r="AM863" s="5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  <c r="ER863" s="9"/>
    </row>
    <row r="864" spans="2:148" ht="18.75">
      <c r="B864" s="13"/>
      <c r="C864" s="124"/>
      <c r="D864" s="32"/>
      <c r="E864" s="124">
        <v>10465540</v>
      </c>
      <c r="F864" s="13"/>
      <c r="G864" s="125" t="s">
        <v>2633</v>
      </c>
      <c r="H864" s="125" t="s">
        <v>2179</v>
      </c>
      <c r="I864" s="125" t="s">
        <v>3338</v>
      </c>
      <c r="J864" s="126">
        <v>3043419</v>
      </c>
      <c r="K864" s="125"/>
      <c r="L864" s="125"/>
      <c r="M864" s="126" t="s">
        <v>3920</v>
      </c>
      <c r="N864" s="31">
        <v>118</v>
      </c>
      <c r="O864" s="129">
        <v>6.47</v>
      </c>
      <c r="P864" s="127">
        <v>40373</v>
      </c>
      <c r="Q864" s="127">
        <v>40752</v>
      </c>
      <c r="R864" s="31" t="s">
        <v>4073</v>
      </c>
      <c r="S864" s="126" t="s">
        <v>3066</v>
      </c>
      <c r="T864" s="126" t="s">
        <v>3065</v>
      </c>
      <c r="U864" s="126" t="s">
        <v>177</v>
      </c>
      <c r="V864" s="126"/>
      <c r="W864" s="31" t="s">
        <v>3842</v>
      </c>
      <c r="Y864" s="42"/>
      <c r="Z864" s="43"/>
      <c r="AA864" s="42"/>
      <c r="AB864" s="7"/>
      <c r="AC864" s="5"/>
      <c r="AD864" s="7"/>
      <c r="AE864" s="7"/>
      <c r="AF864" s="7"/>
      <c r="AG864" s="35"/>
      <c r="AH864" s="7"/>
      <c r="AI864" s="5"/>
      <c r="AJ864" s="9"/>
      <c r="AK864" s="9"/>
      <c r="AL864" s="9"/>
      <c r="AM864" s="5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</row>
    <row r="865" spans="2:148" ht="18.75">
      <c r="B865" s="13"/>
      <c r="C865" s="124"/>
      <c r="D865" s="32"/>
      <c r="E865" s="124">
        <v>10703164</v>
      </c>
      <c r="F865" s="13"/>
      <c r="G865" s="125" t="s">
        <v>4393</v>
      </c>
      <c r="H865" s="125" t="s">
        <v>5370</v>
      </c>
      <c r="I865" s="125" t="s">
        <v>4394</v>
      </c>
      <c r="J865" s="126">
        <v>1121236</v>
      </c>
      <c r="K865" s="125"/>
      <c r="M865" s="126">
        <v>78701</v>
      </c>
      <c r="N865" s="31">
        <v>320</v>
      </c>
      <c r="O865" s="129">
        <v>1.32</v>
      </c>
      <c r="P865" s="127">
        <v>40918</v>
      </c>
      <c r="Q865" s="127">
        <v>41173</v>
      </c>
      <c r="R865" s="126" t="s">
        <v>259</v>
      </c>
      <c r="S865" s="126" t="s">
        <v>4395</v>
      </c>
      <c r="T865" s="126" t="s">
        <v>4396</v>
      </c>
      <c r="U865" s="31" t="s">
        <v>3302</v>
      </c>
      <c r="W865" s="31" t="s">
        <v>4388</v>
      </c>
      <c r="Y865" s="42"/>
      <c r="Z865" s="43"/>
      <c r="AA865" s="42"/>
      <c r="AB865" s="7"/>
      <c r="AC865" s="5"/>
      <c r="AD865" s="7"/>
      <c r="AE865" s="7"/>
      <c r="AF865" s="7"/>
      <c r="AG865" s="35"/>
      <c r="AH865" s="7"/>
      <c r="AI865" s="5"/>
      <c r="AJ865" s="9"/>
      <c r="AK865" s="9"/>
      <c r="AL865" s="9"/>
      <c r="AM865" s="5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</row>
    <row r="866" spans="2:148" ht="18.75">
      <c r="B866" s="13"/>
      <c r="C866" s="124"/>
      <c r="D866" s="32"/>
      <c r="E866" s="152">
        <v>10896921</v>
      </c>
      <c r="F866" s="153"/>
      <c r="G866" s="154" t="s">
        <v>4636</v>
      </c>
      <c r="H866" s="154" t="s">
        <v>4905</v>
      </c>
      <c r="I866" s="154" t="s">
        <v>4635</v>
      </c>
      <c r="J866" s="155">
        <v>309434</v>
      </c>
      <c r="K866" s="153"/>
      <c r="L866" s="153"/>
      <c r="M866" s="155" t="s">
        <v>532</v>
      </c>
      <c r="N866" s="158">
        <v>118</v>
      </c>
      <c r="O866" s="159">
        <v>0.79</v>
      </c>
      <c r="P866" s="157">
        <v>41319</v>
      </c>
      <c r="Q866" s="157">
        <v>41472</v>
      </c>
      <c r="R866" s="155" t="s">
        <v>1871</v>
      </c>
      <c r="S866" s="155" t="s">
        <v>4214</v>
      </c>
      <c r="T866" s="155" t="s">
        <v>2222</v>
      </c>
      <c r="U866" s="156" t="s">
        <v>3302</v>
      </c>
      <c r="V866" s="156"/>
      <c r="W866" s="156" t="s">
        <v>4698</v>
      </c>
      <c r="Y866" s="42"/>
      <c r="Z866" s="43"/>
      <c r="AA866" s="42"/>
      <c r="AB866" s="7"/>
      <c r="AC866" s="5"/>
      <c r="AD866" s="7"/>
      <c r="AE866" s="7"/>
      <c r="AF866" s="7"/>
      <c r="AG866" s="35"/>
      <c r="AH866" s="7"/>
      <c r="AI866" s="5"/>
      <c r="AJ866" s="9"/>
      <c r="AK866" s="9"/>
      <c r="AL866" s="9"/>
      <c r="AM866" s="5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</row>
    <row r="867" spans="2:148" ht="18.75">
      <c r="B867" s="13"/>
      <c r="C867" s="124"/>
      <c r="D867" s="32"/>
      <c r="E867" s="124">
        <v>11615587</v>
      </c>
      <c r="F867" s="13"/>
      <c r="G867" s="202" t="s">
        <v>5981</v>
      </c>
      <c r="H867" s="202" t="s">
        <v>6026</v>
      </c>
      <c r="I867" s="202" t="s">
        <v>5599</v>
      </c>
      <c r="J867" s="202">
        <v>253240</v>
      </c>
      <c r="K867" s="13"/>
      <c r="M867" s="209" t="s">
        <v>532</v>
      </c>
      <c r="N867" s="210">
        <v>212</v>
      </c>
      <c r="O867" s="211">
        <v>0.2176</v>
      </c>
      <c r="P867" s="212">
        <v>42655</v>
      </c>
      <c r="Q867" s="212">
        <v>42744</v>
      </c>
      <c r="R867" s="31" t="s">
        <v>5522</v>
      </c>
      <c r="S867" s="126" t="s">
        <v>5434</v>
      </c>
      <c r="T867" s="126" t="s">
        <v>523</v>
      </c>
      <c r="U867" s="126" t="s">
        <v>177</v>
      </c>
      <c r="V867" s="209"/>
      <c r="W867" s="31" t="s">
        <v>6048</v>
      </c>
      <c r="Y867" s="42"/>
      <c r="Z867" s="43"/>
      <c r="AA867" s="42"/>
      <c r="AB867" s="7"/>
      <c r="AC867" s="5"/>
      <c r="AD867" s="7"/>
      <c r="AE867" s="7"/>
      <c r="AF867" s="7"/>
      <c r="AG867" s="35"/>
      <c r="AH867" s="7"/>
      <c r="AI867" s="5"/>
      <c r="AJ867" s="9"/>
      <c r="AK867" s="9"/>
      <c r="AL867" s="9"/>
      <c r="AM867" s="5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</row>
    <row r="868" spans="2:148" ht="18.75">
      <c r="B868" s="13"/>
      <c r="C868" s="124"/>
      <c r="D868" s="32"/>
      <c r="E868" s="32">
        <v>175828</v>
      </c>
      <c r="G868" s="13" t="s">
        <v>1913</v>
      </c>
      <c r="H868" s="13" t="s">
        <v>3825</v>
      </c>
      <c r="I868" s="13" t="s">
        <v>1042</v>
      </c>
      <c r="L868" s="13" t="s">
        <v>2835</v>
      </c>
      <c r="M868" s="31">
        <v>78744</v>
      </c>
      <c r="N868" s="40">
        <v>496</v>
      </c>
      <c r="O868" s="51">
        <v>24.464</v>
      </c>
      <c r="P868" s="30">
        <v>37119</v>
      </c>
      <c r="Q868" s="30">
        <v>37410</v>
      </c>
      <c r="R868" s="31" t="s">
        <v>742</v>
      </c>
      <c r="S868" s="31" t="s">
        <v>3140</v>
      </c>
      <c r="T868" s="46" t="s">
        <v>3141</v>
      </c>
      <c r="U868" s="31" t="s">
        <v>554</v>
      </c>
      <c r="W868" s="31" t="s">
        <v>3000</v>
      </c>
      <c r="Y868" s="42"/>
      <c r="Z868" s="43"/>
      <c r="AA868" s="42"/>
      <c r="AB868" s="7"/>
      <c r="AC868" s="5"/>
      <c r="AD868" s="7"/>
      <c r="AE868" s="7"/>
      <c r="AF868" s="7"/>
      <c r="AG868" s="35"/>
      <c r="AH868" s="7"/>
      <c r="AI868" s="5"/>
      <c r="AJ868" s="9"/>
      <c r="AK868" s="9"/>
      <c r="AL868" s="9"/>
      <c r="AM868" s="5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</row>
    <row r="869" spans="2:148" ht="18.75">
      <c r="B869" s="13"/>
      <c r="C869" s="124"/>
      <c r="D869" s="32"/>
      <c r="E869" s="124">
        <v>11376147</v>
      </c>
      <c r="F869" s="13"/>
      <c r="G869" s="125" t="s">
        <v>5395</v>
      </c>
      <c r="H869" s="125" t="s">
        <v>5396</v>
      </c>
      <c r="I869" s="125" t="s">
        <v>5394</v>
      </c>
      <c r="J869" s="126">
        <v>5216542</v>
      </c>
      <c r="K869" s="13"/>
      <c r="M869" s="126" t="s">
        <v>546</v>
      </c>
      <c r="N869" s="31">
        <v>97</v>
      </c>
      <c r="O869" s="129">
        <v>8.8</v>
      </c>
      <c r="P869" s="127">
        <v>42180</v>
      </c>
      <c r="Q869" s="127">
        <v>42510</v>
      </c>
      <c r="R869" s="31" t="s">
        <v>4073</v>
      </c>
      <c r="S869" s="126" t="s">
        <v>5419</v>
      </c>
      <c r="T869" s="126" t="s">
        <v>2121</v>
      </c>
      <c r="U869" s="92" t="s">
        <v>906</v>
      </c>
      <c r="V869" s="92"/>
      <c r="W869" s="92" t="s">
        <v>5449</v>
      </c>
      <c r="Y869" s="42"/>
      <c r="Z869" s="43"/>
      <c r="AA869" s="42"/>
      <c r="AB869" s="7"/>
      <c r="AC869" s="5"/>
      <c r="AD869" s="7"/>
      <c r="AE869" s="7"/>
      <c r="AF869" s="7"/>
      <c r="AG869" s="35"/>
      <c r="AH869" s="7"/>
      <c r="AI869" s="5"/>
      <c r="AJ869" s="9"/>
      <c r="AK869" s="9"/>
      <c r="AL869" s="9"/>
      <c r="AM869" s="5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</row>
    <row r="870" spans="2:148" ht="18.75">
      <c r="B870" s="13"/>
      <c r="C870" s="124"/>
      <c r="D870" s="32"/>
      <c r="E870" s="124">
        <v>11587820</v>
      </c>
      <c r="G870" s="125" t="s">
        <v>5879</v>
      </c>
      <c r="H870" s="125" t="s">
        <v>5880</v>
      </c>
      <c r="I870" s="125" t="s">
        <v>5881</v>
      </c>
      <c r="J870" s="126">
        <v>5367013</v>
      </c>
      <c r="K870" s="13"/>
      <c r="M870" s="126" t="s">
        <v>3920</v>
      </c>
      <c r="N870" s="31">
        <v>249</v>
      </c>
      <c r="O870" s="129">
        <v>6.09</v>
      </c>
      <c r="P870" s="127">
        <v>42606</v>
      </c>
      <c r="Q870" s="13"/>
      <c r="R870" s="126" t="s">
        <v>5238</v>
      </c>
      <c r="S870" s="126" t="s">
        <v>5882</v>
      </c>
      <c r="T870" s="126" t="s">
        <v>5883</v>
      </c>
      <c r="U870" s="126" t="s">
        <v>6038</v>
      </c>
      <c r="V870" s="126"/>
      <c r="W870" s="31" t="s">
        <v>5939</v>
      </c>
      <c r="Y870" s="42"/>
      <c r="Z870" s="43"/>
      <c r="AA870" s="42"/>
      <c r="AB870" s="7"/>
      <c r="AC870" s="5"/>
      <c r="AD870" s="7"/>
      <c r="AE870" s="7"/>
      <c r="AF870" s="7"/>
      <c r="AG870" s="35"/>
      <c r="AH870" s="7"/>
      <c r="AI870" s="5"/>
      <c r="AJ870" s="9"/>
      <c r="AK870" s="9"/>
      <c r="AL870" s="9"/>
      <c r="AM870" s="5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</row>
    <row r="871" spans="2:148" ht="18.75">
      <c r="B871" s="13"/>
      <c r="C871" s="124"/>
      <c r="D871" s="32"/>
      <c r="E871" s="58">
        <v>288994</v>
      </c>
      <c r="G871" s="54" t="s">
        <v>808</v>
      </c>
      <c r="H871" s="54" t="s">
        <v>862</v>
      </c>
      <c r="I871" s="54" t="s">
        <v>809</v>
      </c>
      <c r="J871" s="91">
        <v>3052472</v>
      </c>
      <c r="K871" s="91"/>
      <c r="L871" s="54" t="s">
        <v>809</v>
      </c>
      <c r="M871" s="31">
        <v>78704</v>
      </c>
      <c r="N871" s="91">
        <v>375</v>
      </c>
      <c r="O871" s="98">
        <v>5.56</v>
      </c>
      <c r="P871" s="57">
        <v>38785</v>
      </c>
      <c r="Q871" s="57">
        <v>38915</v>
      </c>
      <c r="R871" s="46" t="s">
        <v>596</v>
      </c>
      <c r="S871" s="31" t="s">
        <v>863</v>
      </c>
      <c r="T871" s="92" t="s">
        <v>864</v>
      </c>
      <c r="U871" s="31" t="s">
        <v>3302</v>
      </c>
      <c r="W871" s="31" t="s">
        <v>1948</v>
      </c>
      <c r="Y871" s="42"/>
      <c r="Z871" s="43"/>
      <c r="AA871" s="42"/>
      <c r="AB871" s="7"/>
      <c r="AC871" s="5"/>
      <c r="AD871" s="7"/>
      <c r="AE871" s="7"/>
      <c r="AF871" s="7"/>
      <c r="AG871" s="35"/>
      <c r="AH871" s="7"/>
      <c r="AI871" s="5"/>
      <c r="AJ871" s="9"/>
      <c r="AK871" s="9"/>
      <c r="AL871" s="9"/>
      <c r="AM871" s="5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</row>
    <row r="872" spans="2:148" ht="18.75">
      <c r="B872" s="13"/>
      <c r="C872" s="124"/>
      <c r="D872" s="32"/>
      <c r="E872" s="124">
        <v>11425634</v>
      </c>
      <c r="F872" s="13"/>
      <c r="G872" s="125" t="s">
        <v>5535</v>
      </c>
      <c r="H872" s="125" t="s">
        <v>5574</v>
      </c>
      <c r="I872" s="125" t="s">
        <v>5534</v>
      </c>
      <c r="J872" s="126">
        <v>260618</v>
      </c>
      <c r="K872" s="13"/>
      <c r="M872" s="126" t="s">
        <v>539</v>
      </c>
      <c r="N872" s="126">
        <v>24</v>
      </c>
      <c r="O872" s="129">
        <v>1</v>
      </c>
      <c r="P872" s="127">
        <v>42279</v>
      </c>
      <c r="Q872" s="127">
        <v>42754</v>
      </c>
      <c r="R872" s="126" t="s">
        <v>1028</v>
      </c>
      <c r="S872" s="126" t="s">
        <v>5069</v>
      </c>
      <c r="T872" s="126" t="s">
        <v>4674</v>
      </c>
      <c r="U872" s="126" t="s">
        <v>906</v>
      </c>
      <c r="V872" s="126"/>
      <c r="W872" s="31" t="s">
        <v>5551</v>
      </c>
      <c r="Y872" s="42"/>
      <c r="Z872" s="43"/>
      <c r="AA872" s="42"/>
      <c r="AB872" s="7"/>
      <c r="AC872" s="5"/>
      <c r="AD872" s="7"/>
      <c r="AE872" s="7"/>
      <c r="AF872" s="7"/>
      <c r="AG872" s="35"/>
      <c r="AH872" s="7"/>
      <c r="AI872" s="5"/>
      <c r="AJ872" s="9"/>
      <c r="AK872" s="9"/>
      <c r="AL872" s="9"/>
      <c r="AM872" s="5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</row>
    <row r="873" spans="2:148" ht="18.75">
      <c r="B873" s="13"/>
      <c r="C873" s="124"/>
      <c r="D873" s="32"/>
      <c r="E873" s="56" t="s">
        <v>4320</v>
      </c>
      <c r="G873" s="54" t="s">
        <v>1472</v>
      </c>
      <c r="H873" s="54" t="s">
        <v>4321</v>
      </c>
      <c r="I873" s="54" t="s">
        <v>807</v>
      </c>
      <c r="J873" s="91">
        <v>3207598</v>
      </c>
      <c r="K873" s="91"/>
      <c r="L873" s="54" t="s">
        <v>807</v>
      </c>
      <c r="M873" s="31">
        <v>78704</v>
      </c>
      <c r="N873" s="91">
        <v>62</v>
      </c>
      <c r="O873" s="98">
        <v>2.642</v>
      </c>
      <c r="P873" s="57">
        <v>38842</v>
      </c>
      <c r="Q873" s="57">
        <v>39254</v>
      </c>
      <c r="R873" s="31" t="s">
        <v>1600</v>
      </c>
      <c r="S873" s="31" t="s">
        <v>860</v>
      </c>
      <c r="T873" s="31" t="s">
        <v>1384</v>
      </c>
      <c r="U873" s="31" t="s">
        <v>3302</v>
      </c>
      <c r="W873" s="31" t="s">
        <v>1948</v>
      </c>
      <c r="Y873" s="42"/>
      <c r="Z873" s="43"/>
      <c r="AA873" s="42"/>
      <c r="AB873" s="7"/>
      <c r="AC873" s="5"/>
      <c r="AD873" s="7"/>
      <c r="AE873" s="7"/>
      <c r="AF873" s="7"/>
      <c r="AG873" s="35"/>
      <c r="AH873" s="7"/>
      <c r="AI873" s="5"/>
      <c r="AJ873" s="9"/>
      <c r="AK873" s="9"/>
      <c r="AL873" s="9"/>
      <c r="AM873" s="5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  <c r="ER873" s="9"/>
    </row>
    <row r="874" spans="1:148" ht="18.75">
      <c r="A874" s="124"/>
      <c r="B874" s="13"/>
      <c r="C874" s="125"/>
      <c r="D874" s="32"/>
      <c r="G874" s="13" t="s">
        <v>3172</v>
      </c>
      <c r="H874" s="13" t="s">
        <v>3173</v>
      </c>
      <c r="I874" s="13" t="s">
        <v>3174</v>
      </c>
      <c r="L874" s="13" t="s">
        <v>2743</v>
      </c>
      <c r="M874" s="31">
        <v>78731</v>
      </c>
      <c r="N874" s="40">
        <v>128</v>
      </c>
      <c r="O874" s="51">
        <v>8.86</v>
      </c>
      <c r="P874" s="30">
        <v>34535</v>
      </c>
      <c r="Q874" s="30">
        <v>34647</v>
      </c>
      <c r="R874" s="30"/>
      <c r="S874" s="31" t="s">
        <v>3175</v>
      </c>
      <c r="T874" s="31" t="s">
        <v>3176</v>
      </c>
      <c r="U874" s="31" t="s">
        <v>3302</v>
      </c>
      <c r="W874" s="31" t="s">
        <v>3513</v>
      </c>
      <c r="Y874" s="42"/>
      <c r="Z874" s="43"/>
      <c r="AA874" s="42"/>
      <c r="AB874" s="7"/>
      <c r="AC874" s="5"/>
      <c r="AD874" s="7"/>
      <c r="AE874" s="7"/>
      <c r="AF874" s="7"/>
      <c r="AG874" s="35"/>
      <c r="AH874" s="7"/>
      <c r="AI874" s="5"/>
      <c r="AJ874" s="9"/>
      <c r="AK874" s="9"/>
      <c r="AL874" s="9"/>
      <c r="AM874" s="5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  <c r="ER874" s="9"/>
    </row>
    <row r="875" spans="2:148" ht="18.75">
      <c r="B875" s="13"/>
      <c r="C875" s="31"/>
      <c r="D875" s="32"/>
      <c r="G875" s="13" t="s">
        <v>3177</v>
      </c>
      <c r="H875" s="13" t="s">
        <v>3178</v>
      </c>
      <c r="I875" s="13" t="s">
        <v>3023</v>
      </c>
      <c r="L875" s="13" t="s">
        <v>1141</v>
      </c>
      <c r="M875" s="31">
        <v>78726</v>
      </c>
      <c r="N875" s="40">
        <v>272</v>
      </c>
      <c r="O875" s="51">
        <v>20.12</v>
      </c>
      <c r="P875" s="30">
        <v>35335</v>
      </c>
      <c r="Q875" s="30">
        <v>35493</v>
      </c>
      <c r="R875" s="30"/>
      <c r="S875" s="31" t="s">
        <v>267</v>
      </c>
      <c r="T875" s="31" t="s">
        <v>268</v>
      </c>
      <c r="U875" s="31" t="s">
        <v>3302</v>
      </c>
      <c r="W875" s="31" t="s">
        <v>3521</v>
      </c>
      <c r="Y875" s="42"/>
      <c r="Z875" s="7"/>
      <c r="AA875" s="42"/>
      <c r="AB875" s="7"/>
      <c r="AC875" s="5"/>
      <c r="AD875" s="7"/>
      <c r="AE875" s="7"/>
      <c r="AF875" s="7"/>
      <c r="AG875" s="35"/>
      <c r="AH875" s="7"/>
      <c r="AI875" s="5"/>
      <c r="AJ875" s="9"/>
      <c r="AK875" s="9"/>
      <c r="AL875" s="9"/>
      <c r="AM875" s="5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</row>
    <row r="876" spans="2:148" ht="18.75">
      <c r="B876" s="13"/>
      <c r="C876" s="31"/>
      <c r="D876" s="32"/>
      <c r="E876" s="61"/>
      <c r="G876" s="13" t="s">
        <v>269</v>
      </c>
      <c r="H876" s="13" t="s">
        <v>270</v>
      </c>
      <c r="I876" s="13" t="s">
        <v>3023</v>
      </c>
      <c r="L876" s="13" t="s">
        <v>1142</v>
      </c>
      <c r="M876" s="31">
        <v>78726</v>
      </c>
      <c r="N876" s="40">
        <v>300</v>
      </c>
      <c r="O876" s="51">
        <v>22</v>
      </c>
      <c r="P876" s="30">
        <v>36090</v>
      </c>
      <c r="Q876" s="30">
        <v>36282</v>
      </c>
      <c r="R876" s="30"/>
      <c r="S876" s="31" t="s">
        <v>267</v>
      </c>
      <c r="T876" s="31" t="s">
        <v>268</v>
      </c>
      <c r="U876" s="31" t="s">
        <v>3302</v>
      </c>
      <c r="W876" s="31" t="s">
        <v>3530</v>
      </c>
      <c r="Y876" s="42"/>
      <c r="Z876" s="7"/>
      <c r="AA876" s="42"/>
      <c r="AB876" s="7"/>
      <c r="AC876" s="5"/>
      <c r="AD876" s="7"/>
      <c r="AE876" s="7"/>
      <c r="AF876" s="7"/>
      <c r="AG876" s="35"/>
      <c r="AH876" s="7"/>
      <c r="AI876" s="5"/>
      <c r="AJ876" s="9"/>
      <c r="AK876" s="9"/>
      <c r="AL876" s="9"/>
      <c r="AM876" s="5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</row>
    <row r="877" spans="2:148" ht="18.75">
      <c r="B877" s="13"/>
      <c r="C877" s="31"/>
      <c r="D877" s="32"/>
      <c r="E877" s="32">
        <v>10120307</v>
      </c>
      <c r="G877" s="13" t="s">
        <v>609</v>
      </c>
      <c r="H877" s="13" t="s">
        <v>610</v>
      </c>
      <c r="I877" s="13" t="s">
        <v>611</v>
      </c>
      <c r="J877" s="31">
        <v>300476</v>
      </c>
      <c r="M877" s="31">
        <v>78704</v>
      </c>
      <c r="N877" s="31">
        <v>8</v>
      </c>
      <c r="O877" s="51">
        <v>0.52</v>
      </c>
      <c r="P877" s="57">
        <v>39507</v>
      </c>
      <c r="Q877" s="57">
        <v>39750</v>
      </c>
      <c r="R877" s="31" t="s">
        <v>4325</v>
      </c>
      <c r="S877" s="92" t="s">
        <v>3359</v>
      </c>
      <c r="T877" s="31" t="s">
        <v>3360</v>
      </c>
      <c r="U877" s="92" t="s">
        <v>906</v>
      </c>
      <c r="V877" s="92"/>
      <c r="W877" s="31" t="s">
        <v>3886</v>
      </c>
      <c r="Y877" s="42"/>
      <c r="Z877" s="43"/>
      <c r="AA877" s="42"/>
      <c r="AB877" s="7"/>
      <c r="AC877" s="5"/>
      <c r="AD877" s="7"/>
      <c r="AE877" s="7"/>
      <c r="AF877" s="7"/>
      <c r="AG877" s="35"/>
      <c r="AH877" s="7"/>
      <c r="AI877" s="5"/>
      <c r="AJ877" s="9"/>
      <c r="AK877" s="9"/>
      <c r="AL877" s="9"/>
      <c r="AM877" s="5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</row>
    <row r="878" spans="2:148" ht="18.75">
      <c r="B878" s="13"/>
      <c r="C878" s="31"/>
      <c r="D878" s="32"/>
      <c r="E878" s="124">
        <v>11140844</v>
      </c>
      <c r="F878" s="13"/>
      <c r="G878" s="125" t="s">
        <v>5001</v>
      </c>
      <c r="H878" s="125" t="s">
        <v>5052</v>
      </c>
      <c r="I878" s="125" t="s">
        <v>5000</v>
      </c>
      <c r="J878" s="126">
        <v>182090</v>
      </c>
      <c r="K878" s="13"/>
      <c r="M878" s="126" t="s">
        <v>539</v>
      </c>
      <c r="N878" s="31">
        <v>6</v>
      </c>
      <c r="O878" s="129">
        <v>0.367</v>
      </c>
      <c r="P878" s="127">
        <v>41764</v>
      </c>
      <c r="Q878" s="127">
        <v>41940</v>
      </c>
      <c r="R878" s="31" t="s">
        <v>4877</v>
      </c>
      <c r="S878" s="126" t="s">
        <v>5054</v>
      </c>
      <c r="T878" s="126" t="s">
        <v>5053</v>
      </c>
      <c r="U878" s="156" t="s">
        <v>3302</v>
      </c>
      <c r="V878" s="156"/>
      <c r="W878" s="31" t="s">
        <v>5078</v>
      </c>
      <c r="Y878" s="42"/>
      <c r="Z878" s="43"/>
      <c r="AA878" s="42"/>
      <c r="AB878" s="7"/>
      <c r="AC878" s="5"/>
      <c r="AD878" s="7"/>
      <c r="AE878" s="7"/>
      <c r="AF878" s="7"/>
      <c r="AG878" s="35"/>
      <c r="AH878" s="7"/>
      <c r="AI878" s="5"/>
      <c r="AJ878" s="9"/>
      <c r="AK878" s="9"/>
      <c r="AL878" s="9"/>
      <c r="AM878" s="5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  <c r="ER878" s="9"/>
    </row>
    <row r="879" spans="2:148" ht="18.75">
      <c r="B879" s="13"/>
      <c r="C879" s="31"/>
      <c r="D879" s="32"/>
      <c r="E879" s="253">
        <v>11685904</v>
      </c>
      <c r="F879" s="215"/>
      <c r="G879" s="254" t="s">
        <v>6127</v>
      </c>
      <c r="H879" s="254" t="s">
        <v>6128</v>
      </c>
      <c r="I879" s="254" t="s">
        <v>6129</v>
      </c>
      <c r="J879" s="254">
        <v>3178782</v>
      </c>
      <c r="K879" s="215"/>
      <c r="L879" s="215"/>
      <c r="M879" s="255" t="s">
        <v>539</v>
      </c>
      <c r="N879" s="220">
        <v>7</v>
      </c>
      <c r="O879" s="255" t="s">
        <v>6130</v>
      </c>
      <c r="P879" s="256">
        <v>42803</v>
      </c>
      <c r="Q879" s="215"/>
      <c r="R879" s="255" t="s">
        <v>4460</v>
      </c>
      <c r="S879" s="255" t="s">
        <v>6131</v>
      </c>
      <c r="T879" s="255" t="s">
        <v>2227</v>
      </c>
      <c r="U879" s="255" t="s">
        <v>907</v>
      </c>
      <c r="W879" s="156" t="s">
        <v>6159</v>
      </c>
      <c r="Y879" s="42"/>
      <c r="Z879" s="43"/>
      <c r="AA879" s="42"/>
      <c r="AB879" s="7"/>
      <c r="AC879" s="5"/>
      <c r="AD879" s="7"/>
      <c r="AE879" s="7"/>
      <c r="AF879" s="7"/>
      <c r="AG879" s="35"/>
      <c r="AH879" s="7"/>
      <c r="AI879" s="5"/>
      <c r="AJ879" s="9"/>
      <c r="AK879" s="9"/>
      <c r="AL879" s="9"/>
      <c r="AM879" s="5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  <c r="ER879" s="9"/>
    </row>
    <row r="880" spans="2:148" ht="18.75">
      <c r="B880" s="13"/>
      <c r="C880" s="31"/>
      <c r="D880" s="32"/>
      <c r="E880" s="152">
        <v>10565616</v>
      </c>
      <c r="F880" s="153"/>
      <c r="G880" s="154" t="s">
        <v>3113</v>
      </c>
      <c r="H880" s="154" t="s">
        <v>3114</v>
      </c>
      <c r="I880" s="154" t="s">
        <v>3112</v>
      </c>
      <c r="J880" s="155">
        <v>751508</v>
      </c>
      <c r="K880" s="153"/>
      <c r="L880" s="153"/>
      <c r="M880" s="155" t="s">
        <v>3920</v>
      </c>
      <c r="N880" s="156">
        <v>39</v>
      </c>
      <c r="O880" s="159">
        <v>5.7</v>
      </c>
      <c r="P880" s="157">
        <v>40630</v>
      </c>
      <c r="Q880" s="157">
        <v>40925</v>
      </c>
      <c r="R880" s="156" t="s">
        <v>4325</v>
      </c>
      <c r="S880" s="155" t="s">
        <v>2551</v>
      </c>
      <c r="T880" s="186" t="s">
        <v>2552</v>
      </c>
      <c r="U880" s="156" t="s">
        <v>3302</v>
      </c>
      <c r="V880" s="156"/>
      <c r="W880" s="156" t="s">
        <v>2556</v>
      </c>
      <c r="Y880" s="42"/>
      <c r="Z880" s="43"/>
      <c r="AA880" s="42"/>
      <c r="AB880" s="7"/>
      <c r="AC880" s="5"/>
      <c r="AD880" s="7"/>
      <c r="AE880" s="7"/>
      <c r="AF880" s="7"/>
      <c r="AG880" s="35"/>
      <c r="AH880" s="7"/>
      <c r="AI880" s="5"/>
      <c r="AJ880" s="9"/>
      <c r="AK880" s="9"/>
      <c r="AL880" s="9"/>
      <c r="AM880" s="5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</row>
    <row r="881" spans="2:148" ht="18.75">
      <c r="B881" s="13"/>
      <c r="C881" s="31"/>
      <c r="D881" s="32"/>
      <c r="E881" s="124">
        <v>10904589</v>
      </c>
      <c r="F881" s="13"/>
      <c r="G881" s="125" t="s">
        <v>4648</v>
      </c>
      <c r="H881" s="125" t="s">
        <v>4646</v>
      </c>
      <c r="I881" s="125" t="s">
        <v>4647</v>
      </c>
      <c r="J881" s="126">
        <v>751634</v>
      </c>
      <c r="K881" s="13"/>
      <c r="M881" s="126" t="s">
        <v>3920</v>
      </c>
      <c r="N881" s="4">
        <v>36</v>
      </c>
      <c r="O881" s="129">
        <v>7.4</v>
      </c>
      <c r="P881" s="127">
        <v>41333</v>
      </c>
      <c r="Q881" s="127">
        <v>41544</v>
      </c>
      <c r="R881" s="126" t="s">
        <v>259</v>
      </c>
      <c r="S881" s="126" t="s">
        <v>4683</v>
      </c>
      <c r="T881" s="126" t="s">
        <v>2329</v>
      </c>
      <c r="U881" s="126" t="s">
        <v>177</v>
      </c>
      <c r="V881" s="126"/>
      <c r="W881" s="31" t="s">
        <v>4698</v>
      </c>
      <c r="Y881" s="42"/>
      <c r="Z881" s="43"/>
      <c r="AA881" s="42"/>
      <c r="AB881" s="7"/>
      <c r="AC881" s="5"/>
      <c r="AD881" s="7"/>
      <c r="AE881" s="7"/>
      <c r="AF881" s="7"/>
      <c r="AG881" s="35"/>
      <c r="AH881" s="7"/>
      <c r="AI881" s="5"/>
      <c r="AJ881" s="9"/>
      <c r="AK881" s="9"/>
      <c r="AL881" s="9"/>
      <c r="AM881" s="5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  <c r="ER881" s="9"/>
    </row>
    <row r="882" spans="4:148" ht="18.75">
      <c r="D882" s="32"/>
      <c r="E882" s="124">
        <v>10863945</v>
      </c>
      <c r="F882" s="13"/>
      <c r="G882" s="125" t="s">
        <v>4566</v>
      </c>
      <c r="H882" s="125" t="s">
        <v>4988</v>
      </c>
      <c r="I882" s="125" t="s">
        <v>4989</v>
      </c>
      <c r="J882" s="126">
        <v>3172502</v>
      </c>
      <c r="K882" s="13"/>
      <c r="M882" s="126" t="s">
        <v>3920</v>
      </c>
      <c r="N882" s="31">
        <v>352</v>
      </c>
      <c r="O882" s="129">
        <v>18.2</v>
      </c>
      <c r="P882" s="127">
        <v>41242</v>
      </c>
      <c r="Q882" s="193" t="s">
        <v>4975</v>
      </c>
      <c r="R882" s="31" t="s">
        <v>4073</v>
      </c>
      <c r="S882" s="126" t="s">
        <v>4604</v>
      </c>
      <c r="T882" s="126" t="s">
        <v>2223</v>
      </c>
      <c r="U882" s="31" t="s">
        <v>177</v>
      </c>
      <c r="W882" s="31" t="s">
        <v>4629</v>
      </c>
      <c r="Y882" s="42"/>
      <c r="Z882" s="7"/>
      <c r="AA882" s="42"/>
      <c r="AB882" s="7"/>
      <c r="AC882" s="5"/>
      <c r="AD882" s="7"/>
      <c r="AE882" s="7"/>
      <c r="AF882" s="7"/>
      <c r="AG882" s="35"/>
      <c r="AH882" s="7"/>
      <c r="AI882" s="5"/>
      <c r="AJ882" s="9"/>
      <c r="AK882" s="9"/>
      <c r="AL882" s="9"/>
      <c r="AM882" s="5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  <c r="ER882" s="9"/>
    </row>
    <row r="883" spans="1:148" ht="18.75">
      <c r="A883" s="58"/>
      <c r="B883" s="31"/>
      <c r="C883" s="91"/>
      <c r="D883" s="160"/>
      <c r="E883" s="32">
        <v>214306</v>
      </c>
      <c r="G883" s="13" t="s">
        <v>4364</v>
      </c>
      <c r="H883" s="13" t="s">
        <v>4363</v>
      </c>
      <c r="I883" s="13" t="s">
        <v>46</v>
      </c>
      <c r="L883" s="13" t="s">
        <v>4348</v>
      </c>
      <c r="M883" s="31">
        <v>78704</v>
      </c>
      <c r="N883" s="31">
        <v>375</v>
      </c>
      <c r="O883" s="51">
        <v>5.129</v>
      </c>
      <c r="P883" s="30">
        <v>37335</v>
      </c>
      <c r="Q883" s="30">
        <v>37929</v>
      </c>
      <c r="R883" s="31" t="s">
        <v>4325</v>
      </c>
      <c r="S883" s="31" t="s">
        <v>2828</v>
      </c>
      <c r="T883" s="31" t="s">
        <v>2829</v>
      </c>
      <c r="U883" s="31" t="s">
        <v>554</v>
      </c>
      <c r="W883" s="31" t="s">
        <v>2300</v>
      </c>
      <c r="X883" s="153"/>
      <c r="Y883" s="181"/>
      <c r="Z883" s="182"/>
      <c r="AA883" s="181"/>
      <c r="AB883" s="7"/>
      <c r="AC883" s="5"/>
      <c r="AD883" s="7"/>
      <c r="AE883" s="7"/>
      <c r="AF883" s="7"/>
      <c r="AG883" s="35"/>
      <c r="AH883" s="7"/>
      <c r="AI883" s="5"/>
      <c r="AJ883" s="9"/>
      <c r="AK883" s="9"/>
      <c r="AL883" s="9"/>
      <c r="AM883" s="5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  <c r="ER883" s="9"/>
    </row>
    <row r="884" spans="1:148" ht="18.75">
      <c r="A884" s="58"/>
      <c r="B884" s="31"/>
      <c r="C884" s="91"/>
      <c r="D884" s="32"/>
      <c r="E884" s="58">
        <v>233455</v>
      </c>
      <c r="G884" s="55" t="s">
        <v>1960</v>
      </c>
      <c r="H884" s="55" t="s">
        <v>1959</v>
      </c>
      <c r="I884" s="13" t="s">
        <v>1961</v>
      </c>
      <c r="L884" s="54" t="s">
        <v>1962</v>
      </c>
      <c r="M884" s="31">
        <v>78704</v>
      </c>
      <c r="N884" s="40">
        <v>375</v>
      </c>
      <c r="O884" s="51">
        <v>6.4</v>
      </c>
      <c r="P884" s="57">
        <v>38082</v>
      </c>
      <c r="Q884" s="57">
        <v>38331</v>
      </c>
      <c r="R884" s="31" t="s">
        <v>4325</v>
      </c>
      <c r="S884" s="31" t="s">
        <v>2828</v>
      </c>
      <c r="T884" s="31" t="s">
        <v>2829</v>
      </c>
      <c r="U884" s="31" t="s">
        <v>554</v>
      </c>
      <c r="W884" s="31" t="s">
        <v>2647</v>
      </c>
      <c r="X884" s="153"/>
      <c r="Y884" s="181"/>
      <c r="Z884" s="7"/>
      <c r="AA884" s="42"/>
      <c r="AB884" s="7"/>
      <c r="AC884" s="5"/>
      <c r="AD884" s="7"/>
      <c r="AE884" s="7"/>
      <c r="AF884" s="7"/>
      <c r="AG884" s="35"/>
      <c r="AH884" s="7"/>
      <c r="AI884" s="5"/>
      <c r="AJ884" s="9"/>
      <c r="AK884" s="9"/>
      <c r="AL884" s="9"/>
      <c r="AM884" s="5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  <c r="ER884" s="9"/>
    </row>
    <row r="885" spans="4:148" ht="18.75">
      <c r="D885" s="160"/>
      <c r="E885" s="58">
        <v>10014588</v>
      </c>
      <c r="G885" s="54" t="s">
        <v>1092</v>
      </c>
      <c r="H885" s="54" t="s">
        <v>1093</v>
      </c>
      <c r="I885" s="54" t="s">
        <v>1094</v>
      </c>
      <c r="J885" s="31">
        <v>300476</v>
      </c>
      <c r="K885" s="91"/>
      <c r="L885" s="54" t="s">
        <v>1094</v>
      </c>
      <c r="M885" s="91">
        <v>78704</v>
      </c>
      <c r="N885" s="91">
        <v>8</v>
      </c>
      <c r="O885" s="98">
        <v>0.422</v>
      </c>
      <c r="P885" s="57">
        <v>39161</v>
      </c>
      <c r="Q885" s="13"/>
      <c r="R885" s="92" t="s">
        <v>4325</v>
      </c>
      <c r="S885" s="92" t="s">
        <v>951</v>
      </c>
      <c r="T885" s="31" t="s">
        <v>952</v>
      </c>
      <c r="U885" s="31" t="s">
        <v>554</v>
      </c>
      <c r="W885" s="92" t="s">
        <v>2259</v>
      </c>
      <c r="X885" s="153"/>
      <c r="Y885" s="181"/>
      <c r="Z885" s="7"/>
      <c r="AA885" s="42"/>
      <c r="AB885" s="7"/>
      <c r="AC885" s="5"/>
      <c r="AD885" s="7"/>
      <c r="AE885" s="7"/>
      <c r="AF885" s="7"/>
      <c r="AG885" s="35"/>
      <c r="AH885" s="7"/>
      <c r="AI885" s="5"/>
      <c r="AJ885" s="9"/>
      <c r="AK885" s="9"/>
      <c r="AL885" s="9"/>
      <c r="AM885" s="5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  <c r="ER885" s="9"/>
    </row>
    <row r="886" spans="4:148" ht="18.75">
      <c r="D886" s="32"/>
      <c r="E886" s="124" t="s">
        <v>4591</v>
      </c>
      <c r="F886" s="13"/>
      <c r="G886" s="125" t="s">
        <v>2105</v>
      </c>
      <c r="H886" s="125" t="s">
        <v>3969</v>
      </c>
      <c r="I886" s="125" t="s">
        <v>2104</v>
      </c>
      <c r="J886" s="126">
        <v>3528607</v>
      </c>
      <c r="K886" s="13"/>
      <c r="M886" s="126" t="s">
        <v>539</v>
      </c>
      <c r="N886" s="31">
        <v>448</v>
      </c>
      <c r="O886" s="51">
        <v>8.956</v>
      </c>
      <c r="P886" s="127">
        <v>40793</v>
      </c>
      <c r="Q886" s="127">
        <v>41180</v>
      </c>
      <c r="R886" s="31" t="s">
        <v>2126</v>
      </c>
      <c r="S886" s="126" t="s">
        <v>2139</v>
      </c>
      <c r="T886" s="126" t="s">
        <v>119</v>
      </c>
      <c r="U886" s="31" t="s">
        <v>3302</v>
      </c>
      <c r="W886" s="31" t="s">
        <v>3104</v>
      </c>
      <c r="Y886" s="42"/>
      <c r="Z886" s="7"/>
      <c r="AA886" s="42"/>
      <c r="AB886" s="7"/>
      <c r="AC886" s="5"/>
      <c r="AD886" s="7"/>
      <c r="AE886" s="7"/>
      <c r="AF886" s="7"/>
      <c r="AG886" s="35"/>
      <c r="AH886" s="7"/>
      <c r="AI886" s="5"/>
      <c r="AJ886" s="9"/>
      <c r="AK886" s="9"/>
      <c r="AL886" s="9"/>
      <c r="AM886" s="5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  <c r="ER886" s="9"/>
    </row>
    <row r="887" spans="4:148" ht="18.75">
      <c r="D887" s="32"/>
      <c r="E887" s="124">
        <v>11278983</v>
      </c>
      <c r="F887" s="13"/>
      <c r="G887" s="125" t="s">
        <v>5270</v>
      </c>
      <c r="H887" s="125" t="s">
        <v>5272</v>
      </c>
      <c r="I887" s="125" t="s">
        <v>5271</v>
      </c>
      <c r="J887" s="125">
        <v>248505</v>
      </c>
      <c r="K887" s="13"/>
      <c r="M887" s="126" t="s">
        <v>4280</v>
      </c>
      <c r="N887" s="31">
        <v>308</v>
      </c>
      <c r="O887" s="129">
        <v>16.434</v>
      </c>
      <c r="P887" s="127">
        <v>42020</v>
      </c>
      <c r="Q887" s="127">
        <v>42296</v>
      </c>
      <c r="R887" s="126" t="s">
        <v>4877</v>
      </c>
      <c r="S887" s="126" t="s">
        <v>5321</v>
      </c>
      <c r="T887" s="126" t="s">
        <v>4493</v>
      </c>
      <c r="U887" s="31" t="s">
        <v>3302</v>
      </c>
      <c r="W887" s="31" t="s">
        <v>5373</v>
      </c>
      <c r="Y887" s="42"/>
      <c r="Z887" s="7"/>
      <c r="AA887" s="42"/>
      <c r="AB887" s="7"/>
      <c r="AC887" s="5"/>
      <c r="AD887" s="7"/>
      <c r="AE887" s="7"/>
      <c r="AF887" s="7"/>
      <c r="AG887" s="35"/>
      <c r="AH887" s="7"/>
      <c r="AI887" s="5"/>
      <c r="AJ887" s="9"/>
      <c r="AK887" s="9"/>
      <c r="AL887" s="9"/>
      <c r="AM887" s="5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</row>
    <row r="888" spans="2:148" ht="25.5">
      <c r="B888" s="32"/>
      <c r="C888" s="139"/>
      <c r="E888" s="58">
        <v>295496</v>
      </c>
      <c r="G888" s="54" t="s">
        <v>1894</v>
      </c>
      <c r="H888" s="55" t="s">
        <v>1695</v>
      </c>
      <c r="I888" s="54" t="s">
        <v>1143</v>
      </c>
      <c r="J888" s="91">
        <v>1141647</v>
      </c>
      <c r="K888" s="91"/>
      <c r="L888" s="54" t="s">
        <v>1143</v>
      </c>
      <c r="M888" s="91">
        <v>78748</v>
      </c>
      <c r="N888" s="91">
        <v>192</v>
      </c>
      <c r="O888" s="98">
        <v>9.769</v>
      </c>
      <c r="P888" s="57">
        <v>38840</v>
      </c>
      <c r="Q888" s="57">
        <v>39062</v>
      </c>
      <c r="R888" s="31" t="s">
        <v>2012</v>
      </c>
      <c r="S888" s="92" t="s">
        <v>4247</v>
      </c>
      <c r="T888" s="92" t="s">
        <v>1384</v>
      </c>
      <c r="U888" s="31" t="s">
        <v>3302</v>
      </c>
      <c r="W888" s="31" t="s">
        <v>1814</v>
      </c>
      <c r="Y888" s="42"/>
      <c r="Z888" s="7"/>
      <c r="AA888" s="42"/>
      <c r="AB888" s="7"/>
      <c r="AC888" s="5"/>
      <c r="AD888" s="7"/>
      <c r="AE888" s="7"/>
      <c r="AF888" s="7"/>
      <c r="AG888" s="35"/>
      <c r="AH888" s="7"/>
      <c r="AI888" s="5"/>
      <c r="AJ888" s="9"/>
      <c r="AK888" s="9"/>
      <c r="AL888" s="9"/>
      <c r="AM888" s="5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  <c r="ER888" s="9"/>
    </row>
    <row r="889" spans="4:148" ht="18.75">
      <c r="D889" s="32"/>
      <c r="E889" s="152">
        <v>10614444</v>
      </c>
      <c r="F889" s="153"/>
      <c r="G889" s="154" t="s">
        <v>207</v>
      </c>
      <c r="H889" s="154" t="s">
        <v>3966</v>
      </c>
      <c r="I889" s="154" t="s">
        <v>4616</v>
      </c>
      <c r="J889" s="155">
        <v>838064</v>
      </c>
      <c r="K889" s="153"/>
      <c r="L889" s="153"/>
      <c r="M889" s="155" t="s">
        <v>4071</v>
      </c>
      <c r="N889" s="156">
        <v>258</v>
      </c>
      <c r="O889" s="162">
        <v>8.742</v>
      </c>
      <c r="P889" s="157">
        <v>40725</v>
      </c>
      <c r="Q889" s="157">
        <v>40998</v>
      </c>
      <c r="R889" s="156" t="s">
        <v>1655</v>
      </c>
      <c r="S889" s="155" t="s">
        <v>521</v>
      </c>
      <c r="T889" s="155" t="s">
        <v>2223</v>
      </c>
      <c r="U889" s="92" t="s">
        <v>3302</v>
      </c>
      <c r="V889" s="92"/>
      <c r="W889" s="156" t="s">
        <v>3104</v>
      </c>
      <c r="Y889" s="42"/>
      <c r="Z889" s="7"/>
      <c r="AA889" s="42"/>
      <c r="AB889" s="7"/>
      <c r="AC889" s="5"/>
      <c r="AD889" s="7"/>
      <c r="AE889" s="7"/>
      <c r="AF889" s="7"/>
      <c r="AG889" s="35"/>
      <c r="AH889" s="7"/>
      <c r="AI889" s="5"/>
      <c r="AJ889" s="9"/>
      <c r="AK889" s="9"/>
      <c r="AL889" s="9"/>
      <c r="AM889" s="5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</row>
    <row r="890" spans="3:148" ht="18.75">
      <c r="C890" s="182"/>
      <c r="D890" s="160"/>
      <c r="E890" s="124">
        <v>10589673</v>
      </c>
      <c r="F890" s="13"/>
      <c r="G890" s="125" t="s">
        <v>213</v>
      </c>
      <c r="H890" s="125" t="s">
        <v>525</v>
      </c>
      <c r="I890" s="125" t="s">
        <v>5082</v>
      </c>
      <c r="J890" s="126">
        <v>275</v>
      </c>
      <c r="K890" s="13"/>
      <c r="M890" s="126" t="s">
        <v>4071</v>
      </c>
      <c r="N890" s="31">
        <v>246</v>
      </c>
      <c r="O890" s="129">
        <v>4.29</v>
      </c>
      <c r="P890" s="127">
        <v>40675</v>
      </c>
      <c r="Q890" s="127">
        <v>40897</v>
      </c>
      <c r="R890" s="126" t="s">
        <v>1655</v>
      </c>
      <c r="S890" s="126" t="s">
        <v>521</v>
      </c>
      <c r="T890" s="126" t="s">
        <v>2223</v>
      </c>
      <c r="U890" s="92" t="s">
        <v>3302</v>
      </c>
      <c r="V890" s="92"/>
      <c r="W890" s="31" t="s">
        <v>3127</v>
      </c>
      <c r="X890" s="153"/>
      <c r="Y890" s="181"/>
      <c r="Z890" s="182"/>
      <c r="AA890" s="181"/>
      <c r="AB890" s="182"/>
      <c r="AC890" s="183"/>
      <c r="AD890" s="7"/>
      <c r="AE890" s="7"/>
      <c r="AF890" s="7"/>
      <c r="AG890" s="35"/>
      <c r="AH890" s="7"/>
      <c r="AI890" s="5"/>
      <c r="AJ890" s="9"/>
      <c r="AK890" s="9"/>
      <c r="AL890" s="9"/>
      <c r="AM890" s="5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  <c r="ER890" s="9"/>
    </row>
    <row r="891" spans="2:148" ht="18.75">
      <c r="B891" s="153"/>
      <c r="C891" s="156"/>
      <c r="D891" s="160"/>
      <c r="E891" s="124">
        <v>11048496</v>
      </c>
      <c r="F891" s="13"/>
      <c r="G891" s="125" t="s">
        <v>4828</v>
      </c>
      <c r="H891" s="125" t="s">
        <v>4827</v>
      </c>
      <c r="I891" s="125" t="s">
        <v>4874</v>
      </c>
      <c r="J891" s="126">
        <v>838100</v>
      </c>
      <c r="K891" s="125"/>
      <c r="M891" s="126" t="s">
        <v>4071</v>
      </c>
      <c r="N891" s="31">
        <v>71</v>
      </c>
      <c r="O891" s="129">
        <v>3.28</v>
      </c>
      <c r="P891" s="127">
        <v>41591</v>
      </c>
      <c r="Q891" s="127">
        <v>42045</v>
      </c>
      <c r="R891" s="126" t="s">
        <v>4785</v>
      </c>
      <c r="S891" s="126" t="s">
        <v>520</v>
      </c>
      <c r="T891" s="126" t="s">
        <v>2227</v>
      </c>
      <c r="U891" s="31" t="s">
        <v>177</v>
      </c>
      <c r="W891" s="31" t="s">
        <v>4907</v>
      </c>
      <c r="X891" s="153"/>
      <c r="Y891" s="181"/>
      <c r="Z891" s="184"/>
      <c r="AA891" s="42"/>
      <c r="AB891" s="7"/>
      <c r="AC891" s="5"/>
      <c r="AD891" s="7"/>
      <c r="AE891" s="7"/>
      <c r="AF891" s="7"/>
      <c r="AG891" s="35"/>
      <c r="AH891" s="7"/>
      <c r="AI891" s="5"/>
      <c r="AJ891" s="9"/>
      <c r="AK891" s="9"/>
      <c r="AL891" s="9"/>
      <c r="AM891" s="5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</row>
    <row r="892" spans="2:148" ht="18.75">
      <c r="B892" s="13"/>
      <c r="C892" s="31"/>
      <c r="D892" s="160"/>
      <c r="E892" s="56" t="s">
        <v>3467</v>
      </c>
      <c r="G892" s="54" t="s">
        <v>3244</v>
      </c>
      <c r="H892" s="54" t="s">
        <v>3852</v>
      </c>
      <c r="I892" s="54" t="s">
        <v>715</v>
      </c>
      <c r="J892" s="91">
        <v>3308029</v>
      </c>
      <c r="K892" s="91"/>
      <c r="L892" s="54" t="s">
        <v>715</v>
      </c>
      <c r="M892" s="91">
        <v>78745</v>
      </c>
      <c r="N892" s="91">
        <v>54</v>
      </c>
      <c r="O892" s="98">
        <v>8.17</v>
      </c>
      <c r="P892" s="57">
        <v>39234</v>
      </c>
      <c r="Q892" s="57">
        <v>39517</v>
      </c>
      <c r="R892" s="92" t="s">
        <v>4325</v>
      </c>
      <c r="S892" s="92" t="s">
        <v>574</v>
      </c>
      <c r="T892" s="31" t="s">
        <v>575</v>
      </c>
      <c r="U892" s="31" t="s">
        <v>906</v>
      </c>
      <c r="W892" s="92" t="s">
        <v>2258</v>
      </c>
      <c r="X892" s="153"/>
      <c r="Y892" s="181"/>
      <c r="Z892" s="185"/>
      <c r="AA892" s="181"/>
      <c r="AB892" s="182"/>
      <c r="AC892" s="183"/>
      <c r="AD892" s="182"/>
      <c r="AE892" s="7"/>
      <c r="AF892" s="7"/>
      <c r="AG892" s="35"/>
      <c r="AH892" s="7"/>
      <c r="AI892" s="5"/>
      <c r="AJ892" s="9"/>
      <c r="AK892" s="9"/>
      <c r="AL892" s="9"/>
      <c r="AM892" s="5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</row>
    <row r="893" spans="2:148" ht="18.75">
      <c r="B893" s="13"/>
      <c r="C893" s="31"/>
      <c r="D893" s="160"/>
      <c r="E893" s="56" t="s">
        <v>5164</v>
      </c>
      <c r="G893" s="54" t="s">
        <v>3968</v>
      </c>
      <c r="H893" s="54" t="s">
        <v>2601</v>
      </c>
      <c r="I893" s="54" t="s">
        <v>1090</v>
      </c>
      <c r="J893" s="91">
        <v>3090635</v>
      </c>
      <c r="K893" s="91"/>
      <c r="L893" s="54" t="s">
        <v>1090</v>
      </c>
      <c r="M893" s="91">
        <v>78745</v>
      </c>
      <c r="N893" s="91">
        <v>163</v>
      </c>
      <c r="O893" s="98">
        <v>2.9</v>
      </c>
      <c r="P893" s="57">
        <v>39246</v>
      </c>
      <c r="Q893" s="57">
        <v>39667</v>
      </c>
      <c r="R893" s="92" t="s">
        <v>4325</v>
      </c>
      <c r="S893" s="92" t="s">
        <v>2536</v>
      </c>
      <c r="T893" s="31" t="s">
        <v>2731</v>
      </c>
      <c r="U893" s="31" t="s">
        <v>177</v>
      </c>
      <c r="W893" s="92" t="s">
        <v>2258</v>
      </c>
      <c r="X893" s="153"/>
      <c r="Y893" s="181"/>
      <c r="Z893" s="182"/>
      <c r="AA893" s="181"/>
      <c r="AB893" s="7"/>
      <c r="AC893" s="5"/>
      <c r="AD893" s="7"/>
      <c r="AE893" s="7"/>
      <c r="AF893" s="7"/>
      <c r="AG893" s="35"/>
      <c r="AH893" s="7"/>
      <c r="AI893" s="5"/>
      <c r="AJ893" s="9"/>
      <c r="AK893" s="9"/>
      <c r="AL893" s="9"/>
      <c r="AM893" s="5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</row>
    <row r="894" spans="2:148" ht="18.75">
      <c r="B894" s="13"/>
      <c r="C894" s="31"/>
      <c r="D894" s="32"/>
      <c r="E894" s="124">
        <v>10842536</v>
      </c>
      <c r="F894" s="13"/>
      <c r="G894" s="125" t="s">
        <v>4534</v>
      </c>
      <c r="H894" s="125" t="s">
        <v>6040</v>
      </c>
      <c r="I894" s="125" t="s">
        <v>4533</v>
      </c>
      <c r="J894" s="126">
        <v>3090635</v>
      </c>
      <c r="K894" s="13"/>
      <c r="M894" s="126" t="s">
        <v>3920</v>
      </c>
      <c r="N894" s="31">
        <v>217</v>
      </c>
      <c r="O894" s="129">
        <v>2.69</v>
      </c>
      <c r="P894" s="127">
        <v>41194</v>
      </c>
      <c r="R894" s="31" t="s">
        <v>259</v>
      </c>
      <c r="S894" s="126" t="s">
        <v>4586</v>
      </c>
      <c r="T894" s="126" t="s">
        <v>4585</v>
      </c>
      <c r="U894" s="31" t="s">
        <v>554</v>
      </c>
      <c r="W894" s="31" t="s">
        <v>4629</v>
      </c>
      <c r="X894" s="153"/>
      <c r="Y894" s="181"/>
      <c r="Z894" s="182"/>
      <c r="AA894" s="181"/>
      <c r="AB894" s="7"/>
      <c r="AC894" s="5"/>
      <c r="AD894" s="7"/>
      <c r="AE894" s="7"/>
      <c r="AF894" s="7"/>
      <c r="AG894" s="35"/>
      <c r="AH894" s="7"/>
      <c r="AI894" s="5"/>
      <c r="AJ894" s="9"/>
      <c r="AK894" s="9"/>
      <c r="AL894" s="9"/>
      <c r="AM894" s="5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</row>
    <row r="895" spans="1:148" ht="18.75">
      <c r="A895" s="124"/>
      <c r="B895" s="13"/>
      <c r="C895" s="153"/>
      <c r="D895" s="160"/>
      <c r="E895" s="32">
        <v>122355</v>
      </c>
      <c r="G895" s="13" t="s">
        <v>3086</v>
      </c>
      <c r="H895" s="13" t="s">
        <v>2989</v>
      </c>
      <c r="I895" s="13" t="s">
        <v>3296</v>
      </c>
      <c r="L895" s="13" t="s">
        <v>1880</v>
      </c>
      <c r="M895" s="31">
        <v>78748</v>
      </c>
      <c r="N895" s="40">
        <v>192</v>
      </c>
      <c r="O895" s="51">
        <v>9.69</v>
      </c>
      <c r="P895" s="30">
        <v>36594</v>
      </c>
      <c r="Q895" s="30">
        <v>36987</v>
      </c>
      <c r="R895" s="30"/>
      <c r="S895" s="31" t="s">
        <v>3087</v>
      </c>
      <c r="T895" s="31" t="s">
        <v>3088</v>
      </c>
      <c r="U895" s="31" t="s">
        <v>2753</v>
      </c>
      <c r="W895" s="31" t="s">
        <v>2966</v>
      </c>
      <c r="X895" s="153"/>
      <c r="Y895" s="181"/>
      <c r="Z895" s="182"/>
      <c r="AA895" s="42"/>
      <c r="AB895" s="7"/>
      <c r="AC895" s="5"/>
      <c r="AD895" s="7"/>
      <c r="AE895" s="7"/>
      <c r="AF895" s="7"/>
      <c r="AG895" s="35"/>
      <c r="AH895" s="7"/>
      <c r="AI895" s="5"/>
      <c r="AJ895" s="9"/>
      <c r="AK895" s="9"/>
      <c r="AL895" s="9"/>
      <c r="AM895" s="5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</row>
    <row r="896" spans="2:148" ht="18.75">
      <c r="B896" s="13"/>
      <c r="C896" s="31"/>
      <c r="D896" s="160"/>
      <c r="E896" s="152">
        <v>10646634</v>
      </c>
      <c r="F896" s="153"/>
      <c r="G896" s="154" t="s">
        <v>3954</v>
      </c>
      <c r="H896" s="154" t="s">
        <v>3952</v>
      </c>
      <c r="I896" s="154" t="s">
        <v>3953</v>
      </c>
      <c r="J896" s="155">
        <v>3528558</v>
      </c>
      <c r="K896" s="153"/>
      <c r="L896" s="153"/>
      <c r="M896" s="155" t="s">
        <v>546</v>
      </c>
      <c r="N896" s="156">
        <v>77</v>
      </c>
      <c r="O896" s="162">
        <v>10.66</v>
      </c>
      <c r="P896" s="157">
        <v>40788</v>
      </c>
      <c r="Q896" s="157">
        <v>40973</v>
      </c>
      <c r="R896" s="156" t="s">
        <v>259</v>
      </c>
      <c r="S896" s="155" t="s">
        <v>2133</v>
      </c>
      <c r="T896" s="155" t="s">
        <v>2329</v>
      </c>
      <c r="U896" s="156" t="s">
        <v>906</v>
      </c>
      <c r="V896" s="156"/>
      <c r="W896" s="156" t="s">
        <v>3104</v>
      </c>
      <c r="X896" s="153"/>
      <c r="Y896" s="181"/>
      <c r="Z896" s="185"/>
      <c r="AA896" s="181"/>
      <c r="AB896" s="7"/>
      <c r="AC896" s="5"/>
      <c r="AD896" s="7"/>
      <c r="AE896" s="7"/>
      <c r="AF896" s="7"/>
      <c r="AG896" s="35"/>
      <c r="AH896" s="7"/>
      <c r="AI896" s="5"/>
      <c r="AJ896" s="9"/>
      <c r="AK896" s="9"/>
      <c r="AL896" s="9"/>
      <c r="AM896" s="5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</row>
    <row r="897" spans="2:148" ht="18.75">
      <c r="B897" s="153"/>
      <c r="C897" s="156"/>
      <c r="D897" s="160"/>
      <c r="E897" s="32">
        <v>152775</v>
      </c>
      <c r="G897" s="13" t="s">
        <v>1224</v>
      </c>
      <c r="H897" s="13" t="s">
        <v>4234</v>
      </c>
      <c r="I897" s="13" t="s">
        <v>1490</v>
      </c>
      <c r="L897" s="13" t="s">
        <v>2094</v>
      </c>
      <c r="M897" s="31">
        <v>78735</v>
      </c>
      <c r="N897" s="40">
        <v>160</v>
      </c>
      <c r="O897" s="51">
        <v>27.89</v>
      </c>
      <c r="P897" s="30">
        <v>36689</v>
      </c>
      <c r="Q897" s="30">
        <v>36805</v>
      </c>
      <c r="R897" s="30"/>
      <c r="S897" s="31" t="s">
        <v>1225</v>
      </c>
      <c r="T897" s="31" t="s">
        <v>4228</v>
      </c>
      <c r="U897" s="31" t="s">
        <v>3302</v>
      </c>
      <c r="W897" s="31" t="s">
        <v>4231</v>
      </c>
      <c r="X897" s="153"/>
      <c r="Y897" s="181"/>
      <c r="Z897" s="185"/>
      <c r="AA897" s="181"/>
      <c r="AB897" s="182"/>
      <c r="AC897" s="183"/>
      <c r="AD897" s="182"/>
      <c r="AE897" s="7"/>
      <c r="AF897" s="7"/>
      <c r="AG897" s="35"/>
      <c r="AH897" s="7"/>
      <c r="AI897" s="5"/>
      <c r="AJ897" s="9"/>
      <c r="AK897" s="9"/>
      <c r="AL897" s="9"/>
      <c r="AM897" s="5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</row>
    <row r="898" spans="2:148" ht="18.75">
      <c r="B898" s="153"/>
      <c r="C898" s="156"/>
      <c r="D898" s="160"/>
      <c r="E898" s="160">
        <v>272240</v>
      </c>
      <c r="F898" s="156"/>
      <c r="G898" s="153" t="s">
        <v>981</v>
      </c>
      <c r="H898" s="153" t="s">
        <v>982</v>
      </c>
      <c r="I898" s="153" t="s">
        <v>983</v>
      </c>
      <c r="J898" s="156">
        <v>813866</v>
      </c>
      <c r="K898" s="156"/>
      <c r="L898" s="153" t="s">
        <v>1727</v>
      </c>
      <c r="M898" s="156">
        <v>78704</v>
      </c>
      <c r="N898" s="166">
        <v>52</v>
      </c>
      <c r="O898" s="162">
        <v>2.14</v>
      </c>
      <c r="P898" s="172">
        <v>38553</v>
      </c>
      <c r="Q898" s="172">
        <v>38757</v>
      </c>
      <c r="R898" s="156" t="s">
        <v>1028</v>
      </c>
      <c r="S898" s="156" t="s">
        <v>1728</v>
      </c>
      <c r="T898" s="156" t="s">
        <v>1729</v>
      </c>
      <c r="U898" s="156" t="s">
        <v>3302</v>
      </c>
      <c r="V898" s="156"/>
      <c r="W898" s="156" t="s">
        <v>730</v>
      </c>
      <c r="X898" s="153"/>
      <c r="Y898" s="181"/>
      <c r="Z898" s="182"/>
      <c r="AA898" s="181"/>
      <c r="AB898" s="182"/>
      <c r="AC898" s="183"/>
      <c r="AD898" s="7"/>
      <c r="AE898" s="7"/>
      <c r="AF898" s="7"/>
      <c r="AG898" s="35"/>
      <c r="AH898" s="7"/>
      <c r="AI898" s="5"/>
      <c r="AJ898" s="9"/>
      <c r="AK898" s="9"/>
      <c r="AL898" s="9"/>
      <c r="AM898" s="5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</row>
    <row r="899" spans="3:148" ht="18.75">
      <c r="C899" s="182"/>
      <c r="D899" s="160"/>
      <c r="E899" s="124">
        <v>10646060</v>
      </c>
      <c r="F899" s="13"/>
      <c r="G899" s="125" t="s">
        <v>2114</v>
      </c>
      <c r="H899" s="125" t="s">
        <v>2112</v>
      </c>
      <c r="I899" s="125" t="s">
        <v>2113</v>
      </c>
      <c r="J899" s="126">
        <v>3503482</v>
      </c>
      <c r="K899" s="13"/>
      <c r="M899" s="126" t="s">
        <v>3923</v>
      </c>
      <c r="N899" s="31">
        <v>342</v>
      </c>
      <c r="O899" s="51">
        <v>22.99</v>
      </c>
      <c r="P899" s="127">
        <v>40787</v>
      </c>
      <c r="Q899" s="127">
        <v>41058</v>
      </c>
      <c r="R899" s="31" t="s">
        <v>4325</v>
      </c>
      <c r="S899" s="126" t="s">
        <v>2141</v>
      </c>
      <c r="T899" s="126" t="s">
        <v>2124</v>
      </c>
      <c r="U899" s="92" t="s">
        <v>3302</v>
      </c>
      <c r="V899" s="92"/>
      <c r="W899" s="31" t="s">
        <v>3104</v>
      </c>
      <c r="X899" s="153"/>
      <c r="Y899" s="181"/>
      <c r="Z899" s="7"/>
      <c r="AA899" s="42"/>
      <c r="AB899" s="7"/>
      <c r="AC899" s="5"/>
      <c r="AD899" s="7"/>
      <c r="AE899" s="7"/>
      <c r="AF899" s="7"/>
      <c r="AG899" s="35"/>
      <c r="AH899" s="7"/>
      <c r="AI899" s="5"/>
      <c r="AJ899" s="9"/>
      <c r="AK899" s="9"/>
      <c r="AL899" s="9"/>
      <c r="AM899" s="5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</row>
    <row r="900" spans="1:148" ht="18.75">
      <c r="A900" s="153"/>
      <c r="B900" s="153"/>
      <c r="C900" s="156"/>
      <c r="D900" s="160"/>
      <c r="E900" s="168">
        <v>247122</v>
      </c>
      <c r="F900" s="156"/>
      <c r="G900" s="169" t="s">
        <v>306</v>
      </c>
      <c r="H900" s="169" t="s">
        <v>307</v>
      </c>
      <c r="I900" s="169" t="s">
        <v>308</v>
      </c>
      <c r="J900" s="170">
        <v>250806</v>
      </c>
      <c r="K900" s="170"/>
      <c r="L900" s="153" t="s">
        <v>2302</v>
      </c>
      <c r="M900" s="171">
        <v>78751</v>
      </c>
      <c r="N900" s="156">
        <v>18</v>
      </c>
      <c r="O900" s="162">
        <v>0.5</v>
      </c>
      <c r="P900" s="172">
        <v>38363</v>
      </c>
      <c r="Q900" s="172">
        <v>38426</v>
      </c>
      <c r="R900" s="156" t="s">
        <v>2024</v>
      </c>
      <c r="S900" s="156" t="s">
        <v>309</v>
      </c>
      <c r="T900" s="173" t="s">
        <v>310</v>
      </c>
      <c r="U900" s="156" t="s">
        <v>3302</v>
      </c>
      <c r="V900" s="156"/>
      <c r="W900" s="156" t="s">
        <v>2447</v>
      </c>
      <c r="X900" s="153"/>
      <c r="Y900" s="181"/>
      <c r="Z900" s="185"/>
      <c r="AA900" s="42"/>
      <c r="AB900" s="7"/>
      <c r="AC900" s="5"/>
      <c r="AD900" s="7"/>
      <c r="AE900" s="7"/>
      <c r="AF900" s="7"/>
      <c r="AG900" s="35"/>
      <c r="AH900" s="7"/>
      <c r="AI900" s="5"/>
      <c r="AJ900" s="9"/>
      <c r="AK900" s="9"/>
      <c r="AL900" s="9"/>
      <c r="AM900" s="5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  <c r="ER900" s="9"/>
    </row>
    <row r="901" spans="1:148" ht="18.75">
      <c r="A901" s="153"/>
      <c r="B901" s="153"/>
      <c r="C901" s="156"/>
      <c r="D901" s="160"/>
      <c r="E901" s="58">
        <v>307814</v>
      </c>
      <c r="G901" s="58" t="s">
        <v>1466</v>
      </c>
      <c r="H901" s="58" t="s">
        <v>1549</v>
      </c>
      <c r="I901" s="58" t="s">
        <v>1467</v>
      </c>
      <c r="J901" s="91">
        <v>3275669</v>
      </c>
      <c r="K901" s="91"/>
      <c r="L901" s="58" t="s">
        <v>1467</v>
      </c>
      <c r="M901" s="91">
        <v>78705</v>
      </c>
      <c r="N901" s="91">
        <v>8</v>
      </c>
      <c r="O901" s="98">
        <v>0.448</v>
      </c>
      <c r="P901" s="112">
        <v>39035</v>
      </c>
      <c r="Q901" s="112">
        <v>39240</v>
      </c>
      <c r="R901" s="91" t="s">
        <v>1547</v>
      </c>
      <c r="S901" s="91" t="s">
        <v>1548</v>
      </c>
      <c r="T901" s="91" t="s">
        <v>310</v>
      </c>
      <c r="U901" s="92" t="s">
        <v>3302</v>
      </c>
      <c r="V901" s="92"/>
      <c r="W901" s="31" t="s">
        <v>4322</v>
      </c>
      <c r="X901" s="153"/>
      <c r="Y901" s="181"/>
      <c r="Z901" s="185"/>
      <c r="AA901" s="181"/>
      <c r="AB901" s="182"/>
      <c r="AC901" s="183"/>
      <c r="AD901" s="7"/>
      <c r="AE901" s="7"/>
      <c r="AF901" s="7"/>
      <c r="AG901" s="35"/>
      <c r="AH901" s="7"/>
      <c r="AI901" s="5"/>
      <c r="AJ901" s="9"/>
      <c r="AK901" s="9"/>
      <c r="AL901" s="9"/>
      <c r="AM901" s="5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  <c r="ER901" s="9"/>
    </row>
    <row r="902" spans="1:148" ht="18.75">
      <c r="A902" s="153"/>
      <c r="B902" s="153"/>
      <c r="C902" s="156"/>
      <c r="D902" s="160"/>
      <c r="E902" s="58">
        <v>298607</v>
      </c>
      <c r="G902" s="54" t="s">
        <v>1895</v>
      </c>
      <c r="H902" s="55" t="s">
        <v>486</v>
      </c>
      <c r="I902" s="54" t="s">
        <v>1896</v>
      </c>
      <c r="J902" s="91"/>
      <c r="K902" s="91"/>
      <c r="L902" s="54" t="s">
        <v>1896</v>
      </c>
      <c r="M902" s="91">
        <v>78705</v>
      </c>
      <c r="N902" s="100">
        <v>12</v>
      </c>
      <c r="O902" s="98">
        <v>0.22</v>
      </c>
      <c r="P902" s="57">
        <v>38891</v>
      </c>
      <c r="Q902" s="54"/>
      <c r="R902" s="31" t="s">
        <v>1600</v>
      </c>
      <c r="S902" s="92" t="s">
        <v>487</v>
      </c>
      <c r="T902" s="92" t="s">
        <v>488</v>
      </c>
      <c r="U902" s="92" t="s">
        <v>554</v>
      </c>
      <c r="V902" s="92"/>
      <c r="W902" s="31" t="s">
        <v>1814</v>
      </c>
      <c r="X902" s="153"/>
      <c r="Y902" s="181"/>
      <c r="Z902" s="43"/>
      <c r="AA902" s="42"/>
      <c r="AB902" s="7"/>
      <c r="AC902" s="5"/>
      <c r="AD902" s="7"/>
      <c r="AE902" s="7"/>
      <c r="AF902" s="7"/>
      <c r="AG902" s="35"/>
      <c r="AH902" s="7"/>
      <c r="AI902" s="5"/>
      <c r="AJ902" s="9"/>
      <c r="AK902" s="9"/>
      <c r="AL902" s="9"/>
      <c r="AM902" s="5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</row>
    <row r="903" spans="1:148" ht="18.75">
      <c r="A903" s="124"/>
      <c r="B903" s="13"/>
      <c r="C903" s="182"/>
      <c r="D903" s="160"/>
      <c r="E903" s="32" t="s">
        <v>3998</v>
      </c>
      <c r="G903" s="13" t="s">
        <v>4067</v>
      </c>
      <c r="H903" s="13" t="s">
        <v>3563</v>
      </c>
      <c r="I903" s="13" t="s">
        <v>3797</v>
      </c>
      <c r="L903" s="13" t="s">
        <v>2095</v>
      </c>
      <c r="M903" s="31">
        <v>78759</v>
      </c>
      <c r="N903" s="40">
        <v>22</v>
      </c>
      <c r="O903" s="51">
        <v>5.17</v>
      </c>
      <c r="P903" s="30">
        <v>36719</v>
      </c>
      <c r="Q903" s="30">
        <v>36845</v>
      </c>
      <c r="R903" s="30"/>
      <c r="S903" s="31" t="s">
        <v>3595</v>
      </c>
      <c r="T903" s="31" t="s">
        <v>4068</v>
      </c>
      <c r="U903" s="31" t="s">
        <v>3302</v>
      </c>
      <c r="W903" s="31" t="s">
        <v>1753</v>
      </c>
      <c r="X903" s="153"/>
      <c r="Y903" s="181"/>
      <c r="Z903" s="185"/>
      <c r="AA903" s="42"/>
      <c r="AB903" s="7"/>
      <c r="AC903" s="5"/>
      <c r="AD903" s="7"/>
      <c r="AE903" s="7"/>
      <c r="AF903" s="7"/>
      <c r="AG903" s="35"/>
      <c r="AH903" s="7"/>
      <c r="AI903" s="5"/>
      <c r="AJ903" s="9"/>
      <c r="AK903" s="9"/>
      <c r="AL903" s="9"/>
      <c r="AM903" s="5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  <c r="ER903" s="9"/>
    </row>
    <row r="904" spans="2:148" ht="18.75">
      <c r="B904" s="13"/>
      <c r="C904" s="156"/>
      <c r="D904" s="160"/>
      <c r="G904" s="13" t="s">
        <v>1209</v>
      </c>
      <c r="H904" s="13" t="s">
        <v>271</v>
      </c>
      <c r="I904" s="13" t="s">
        <v>632</v>
      </c>
      <c r="L904" s="13" t="s">
        <v>2750</v>
      </c>
      <c r="M904" s="31">
        <v>78717</v>
      </c>
      <c r="N904" s="40">
        <v>430</v>
      </c>
      <c r="O904" s="51">
        <v>33.05</v>
      </c>
      <c r="P904" s="30">
        <v>36118</v>
      </c>
      <c r="Q904" s="30">
        <v>36320</v>
      </c>
      <c r="R904" s="30"/>
      <c r="S904" s="31" t="s">
        <v>272</v>
      </c>
      <c r="T904" s="31" t="s">
        <v>3618</v>
      </c>
      <c r="U904" s="31" t="s">
        <v>3302</v>
      </c>
      <c r="W904" s="31" t="s">
        <v>3530</v>
      </c>
      <c r="X904" s="153"/>
      <c r="Y904" s="42"/>
      <c r="Z904" s="43"/>
      <c r="AA904" s="42"/>
      <c r="AB904" s="7"/>
      <c r="AC904" s="5"/>
      <c r="AD904" s="7"/>
      <c r="AE904" s="7"/>
      <c r="AF904" s="7"/>
      <c r="AG904" s="35"/>
      <c r="AH904" s="7"/>
      <c r="AI904" s="5"/>
      <c r="AJ904" s="9"/>
      <c r="AK904" s="9"/>
      <c r="AL904" s="9"/>
      <c r="AM904" s="5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</row>
    <row r="905" spans="2:148" ht="18.75">
      <c r="B905" s="13"/>
      <c r="C905" s="152"/>
      <c r="D905" s="160"/>
      <c r="E905" s="56" t="s">
        <v>3725</v>
      </c>
      <c r="G905" s="54" t="s">
        <v>3235</v>
      </c>
      <c r="H905" s="54" t="s">
        <v>3448</v>
      </c>
      <c r="I905" s="32" t="s">
        <v>3459</v>
      </c>
      <c r="J905" s="31">
        <v>3261969</v>
      </c>
      <c r="L905" s="54" t="s">
        <v>4091</v>
      </c>
      <c r="M905" s="91">
        <v>78703</v>
      </c>
      <c r="N905" s="91">
        <v>263</v>
      </c>
      <c r="O905" s="98">
        <v>2.5634</v>
      </c>
      <c r="P905" s="57">
        <v>38972</v>
      </c>
      <c r="Q905" s="57">
        <v>39289</v>
      </c>
      <c r="R905" s="31" t="s">
        <v>4073</v>
      </c>
      <c r="S905" s="92" t="s">
        <v>3319</v>
      </c>
      <c r="T905" s="92" t="s">
        <v>3320</v>
      </c>
      <c r="U905" s="31" t="s">
        <v>3302</v>
      </c>
      <c r="W905" s="31" t="s">
        <v>769</v>
      </c>
      <c r="X905" s="153"/>
      <c r="Y905" s="42"/>
      <c r="Z905" s="43"/>
      <c r="AA905" s="42"/>
      <c r="AB905" s="7"/>
      <c r="AC905" s="5"/>
      <c r="AD905" s="7"/>
      <c r="AE905" s="7"/>
      <c r="AF905" s="7"/>
      <c r="AG905" s="35"/>
      <c r="AH905" s="7"/>
      <c r="AI905" s="5"/>
      <c r="AJ905" s="9"/>
      <c r="AK905" s="9"/>
      <c r="AL905" s="9"/>
      <c r="AM905" s="5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</row>
    <row r="906" spans="2:148" ht="18.75">
      <c r="B906" s="13"/>
      <c r="C906" s="156"/>
      <c r="D906" s="160"/>
      <c r="E906" s="32">
        <v>148261</v>
      </c>
      <c r="G906" s="13" t="s">
        <v>433</v>
      </c>
      <c r="H906" s="13" t="s">
        <v>1637</v>
      </c>
      <c r="I906" s="13" t="s">
        <v>2578</v>
      </c>
      <c r="L906" s="13" t="s">
        <v>2096</v>
      </c>
      <c r="M906" s="31">
        <v>78744</v>
      </c>
      <c r="N906" s="40">
        <v>230</v>
      </c>
      <c r="O906" s="51">
        <v>8.9</v>
      </c>
      <c r="P906" s="30">
        <v>36651</v>
      </c>
      <c r="Q906" s="30">
        <v>36824</v>
      </c>
      <c r="R906" s="31" t="s">
        <v>2024</v>
      </c>
      <c r="S906" s="31" t="s">
        <v>434</v>
      </c>
      <c r="T906" s="31" t="s">
        <v>435</v>
      </c>
      <c r="U906" s="31" t="s">
        <v>3302</v>
      </c>
      <c r="W906" s="31" t="s">
        <v>4231</v>
      </c>
      <c r="X906" s="153"/>
      <c r="Y906" s="42"/>
      <c r="Z906" s="43"/>
      <c r="AA906" s="42"/>
      <c r="AB906" s="7"/>
      <c r="AC906" s="5"/>
      <c r="AD906" s="7"/>
      <c r="AE906" s="7"/>
      <c r="AF906" s="7"/>
      <c r="AG906" s="35"/>
      <c r="AH906" s="7"/>
      <c r="AI906" s="5"/>
      <c r="AJ906" s="9"/>
      <c r="AK906" s="9"/>
      <c r="AL906" s="9"/>
      <c r="AM906" s="5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</row>
    <row r="907" spans="2:148" ht="18.75">
      <c r="B907" s="153"/>
      <c r="C907" s="156"/>
      <c r="D907" s="160"/>
      <c r="E907" s="253">
        <v>11692844</v>
      </c>
      <c r="F907" s="215"/>
      <c r="G907" s="254" t="s">
        <v>6132</v>
      </c>
      <c r="H907" s="254" t="s">
        <v>6133</v>
      </c>
      <c r="I907" s="254" t="s">
        <v>6134</v>
      </c>
      <c r="J907" s="254">
        <v>5407699</v>
      </c>
      <c r="K907" s="215"/>
      <c r="L907" s="215"/>
      <c r="M907" s="255" t="s">
        <v>4152</v>
      </c>
      <c r="N907" s="218"/>
      <c r="O907" s="255">
        <v>0.415</v>
      </c>
      <c r="P907" s="256">
        <v>42816</v>
      </c>
      <c r="Q907" s="215"/>
      <c r="R907" s="220" t="s">
        <v>4073</v>
      </c>
      <c r="S907" s="255" t="s">
        <v>6031</v>
      </c>
      <c r="T907" s="255" t="s">
        <v>119</v>
      </c>
      <c r="U907" s="255" t="s">
        <v>554</v>
      </c>
      <c r="W907" s="156" t="s">
        <v>6159</v>
      </c>
      <c r="X907" s="153"/>
      <c r="Y907" s="181"/>
      <c r="Z907" s="185"/>
      <c r="AA907" s="181"/>
      <c r="AB907" s="7"/>
      <c r="AC907" s="9"/>
      <c r="AD907" s="7"/>
      <c r="AE907" s="7"/>
      <c r="AF907" s="7"/>
      <c r="AG907" s="6"/>
      <c r="AH907" s="7"/>
      <c r="AI907" s="5"/>
      <c r="AJ907" s="9"/>
      <c r="AK907" s="9"/>
      <c r="AL907" s="9"/>
      <c r="AM907" s="5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</row>
    <row r="908" spans="2:148" ht="18.75">
      <c r="B908" s="13"/>
      <c r="C908" s="156"/>
      <c r="D908" s="160"/>
      <c r="E908" s="58">
        <v>309020</v>
      </c>
      <c r="G908" s="13" t="s">
        <v>3422</v>
      </c>
      <c r="H908" s="58" t="s">
        <v>2577</v>
      </c>
      <c r="I908" s="58" t="s">
        <v>1453</v>
      </c>
      <c r="J908" s="91">
        <v>209808</v>
      </c>
      <c r="K908" s="91"/>
      <c r="L908" s="58" t="s">
        <v>1453</v>
      </c>
      <c r="M908" s="91">
        <v>78723</v>
      </c>
      <c r="N908" s="91">
        <v>105</v>
      </c>
      <c r="O908" s="98">
        <v>6.31</v>
      </c>
      <c r="P908" s="112">
        <v>39057</v>
      </c>
      <c r="Q908" s="57">
        <v>39489</v>
      </c>
      <c r="R908" s="91" t="s">
        <v>1600</v>
      </c>
      <c r="S908" s="91" t="s">
        <v>1511</v>
      </c>
      <c r="T908" s="91" t="s">
        <v>1512</v>
      </c>
      <c r="U908" s="31" t="s">
        <v>906</v>
      </c>
      <c r="W908" s="31" t="s">
        <v>4322</v>
      </c>
      <c r="X908" s="153"/>
      <c r="Y908" s="42"/>
      <c r="Z908" s="43"/>
      <c r="AA908" s="42"/>
      <c r="AB908" s="7"/>
      <c r="AC908" s="9"/>
      <c r="AD908" s="7"/>
      <c r="AE908" s="7"/>
      <c r="AF908" s="7"/>
      <c r="AG908" s="6"/>
      <c r="AH908" s="7"/>
      <c r="AI908" s="5"/>
      <c r="AJ908" s="9"/>
      <c r="AK908" s="9"/>
      <c r="AL908" s="9"/>
      <c r="AM908" s="5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</row>
    <row r="909" spans="1:148" ht="18.75">
      <c r="A909" s="58"/>
      <c r="B909" s="13" t="s">
        <v>2780</v>
      </c>
      <c r="C909" s="170"/>
      <c r="D909" s="160"/>
      <c r="E909" s="124">
        <v>11096004</v>
      </c>
      <c r="F909" s="13"/>
      <c r="G909" s="125" t="s">
        <v>4932</v>
      </c>
      <c r="H909" s="125" t="s">
        <v>4930</v>
      </c>
      <c r="I909" s="125" t="s">
        <v>4931</v>
      </c>
      <c r="J909" s="126">
        <v>209808</v>
      </c>
      <c r="K909" s="13"/>
      <c r="M909" s="31">
        <v>78723</v>
      </c>
      <c r="N909" s="31">
        <v>43</v>
      </c>
      <c r="O909" s="51">
        <v>6.874</v>
      </c>
      <c r="P909" s="127">
        <v>41696</v>
      </c>
      <c r="Q909" s="127">
        <v>42282</v>
      </c>
      <c r="R909" s="126" t="s">
        <v>4460</v>
      </c>
      <c r="S909" s="126" t="s">
        <v>4965</v>
      </c>
      <c r="T909" s="126" t="s">
        <v>2227</v>
      </c>
      <c r="U909" s="92" t="s">
        <v>906</v>
      </c>
      <c r="V909" s="92"/>
      <c r="W909" s="31" t="s">
        <v>4990</v>
      </c>
      <c r="X909" s="153"/>
      <c r="Y909" s="42"/>
      <c r="Z909" s="43"/>
      <c r="AA909" s="42"/>
      <c r="AB909" s="7"/>
      <c r="AC909" s="5"/>
      <c r="AD909" s="7"/>
      <c r="AE909" s="7"/>
      <c r="AF909" s="7"/>
      <c r="AG909" s="35"/>
      <c r="AH909" s="7"/>
      <c r="AI909" s="5"/>
      <c r="AJ909" s="9"/>
      <c r="AK909" s="9"/>
      <c r="AL909" s="9"/>
      <c r="AM909" s="5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  <c r="ER909" s="9"/>
    </row>
    <row r="910" spans="2:148" ht="18.75">
      <c r="B910" s="13"/>
      <c r="C910" s="156"/>
      <c r="D910" s="160"/>
      <c r="E910" s="32">
        <v>192946</v>
      </c>
      <c r="G910" s="13" t="s">
        <v>3992</v>
      </c>
      <c r="H910" s="13" t="s">
        <v>2318</v>
      </c>
      <c r="I910" s="13" t="s">
        <v>1324</v>
      </c>
      <c r="L910" s="13" t="s">
        <v>1325</v>
      </c>
      <c r="M910" s="31">
        <v>78721</v>
      </c>
      <c r="N910" s="31">
        <v>43</v>
      </c>
      <c r="O910" s="51">
        <v>3.3</v>
      </c>
      <c r="P910" s="30">
        <v>37228</v>
      </c>
      <c r="Q910" s="30">
        <v>37454</v>
      </c>
      <c r="R910" s="31" t="s">
        <v>2024</v>
      </c>
      <c r="S910" s="31" t="s">
        <v>2067</v>
      </c>
      <c r="T910" s="31" t="s">
        <v>3993</v>
      </c>
      <c r="U910" s="31" t="s">
        <v>3302</v>
      </c>
      <c r="W910" s="31" t="s">
        <v>4000</v>
      </c>
      <c r="X910" s="153"/>
      <c r="Y910" s="42"/>
      <c r="Z910" s="43"/>
      <c r="AA910" s="42"/>
      <c r="AB910" s="7"/>
      <c r="AC910" s="5"/>
      <c r="AD910" s="7"/>
      <c r="AE910" s="7"/>
      <c r="AF910" s="7"/>
      <c r="AG910" s="35"/>
      <c r="AH910" s="7"/>
      <c r="AI910" s="5"/>
      <c r="AJ910" s="9"/>
      <c r="AK910" s="9"/>
      <c r="AL910" s="9"/>
      <c r="AM910" s="5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  <c r="ER910" s="9"/>
    </row>
    <row r="911" spans="2:148" ht="18.75">
      <c r="B911" s="13"/>
      <c r="C911" s="124"/>
      <c r="D911" s="32"/>
      <c r="E911" s="124">
        <v>11266832</v>
      </c>
      <c r="F911" s="126"/>
      <c r="G911" s="125" t="s">
        <v>5206</v>
      </c>
      <c r="H911" s="125" t="s">
        <v>5204</v>
      </c>
      <c r="I911" s="125" t="s">
        <v>5205</v>
      </c>
      <c r="J911" s="126">
        <v>3285937</v>
      </c>
      <c r="K911" s="13"/>
      <c r="M911" s="126" t="s">
        <v>2777</v>
      </c>
      <c r="N911" s="31">
        <v>239</v>
      </c>
      <c r="O911" s="129">
        <v>28.6</v>
      </c>
      <c r="P911" s="127">
        <v>41991</v>
      </c>
      <c r="Q911" s="127">
        <v>42486</v>
      </c>
      <c r="R911" s="31" t="s">
        <v>4073</v>
      </c>
      <c r="S911" s="126" t="s">
        <v>520</v>
      </c>
      <c r="T911" s="126" t="s">
        <v>2227</v>
      </c>
      <c r="U911" s="92" t="s">
        <v>906</v>
      </c>
      <c r="V911" s="92"/>
      <c r="W911" s="31" t="s">
        <v>5261</v>
      </c>
      <c r="Y911" s="42"/>
      <c r="Z911" s="7"/>
      <c r="AA911" s="42"/>
      <c r="AB911" s="7"/>
      <c r="AC911" s="5"/>
      <c r="AD911" s="7"/>
      <c r="AE911" s="7"/>
      <c r="AF911" s="7"/>
      <c r="AG911" s="35"/>
      <c r="AH911" s="7"/>
      <c r="AI911" s="5"/>
      <c r="AJ911" s="9"/>
      <c r="AK911" s="9"/>
      <c r="AL911" s="9"/>
      <c r="AM911" s="5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  <c r="ER911" s="9"/>
    </row>
    <row r="912" spans="1:148" ht="18.75">
      <c r="A912" s="124"/>
      <c r="B912" s="13"/>
      <c r="D912" s="32"/>
      <c r="E912" s="32" t="s">
        <v>2702</v>
      </c>
      <c r="G912" s="13" t="s">
        <v>2703</v>
      </c>
      <c r="H912" s="13" t="s">
        <v>2701</v>
      </c>
      <c r="I912" s="13" t="s">
        <v>1966</v>
      </c>
      <c r="L912" s="13" t="s">
        <v>1967</v>
      </c>
      <c r="M912" s="31">
        <v>78753</v>
      </c>
      <c r="N912" s="40">
        <v>394</v>
      </c>
      <c r="O912" s="51">
        <v>24.27</v>
      </c>
      <c r="P912" s="30">
        <v>37637</v>
      </c>
      <c r="Q912" s="30">
        <v>37973</v>
      </c>
      <c r="R912" s="31" t="s">
        <v>2024</v>
      </c>
      <c r="S912" s="31" t="s">
        <v>2927</v>
      </c>
      <c r="T912" s="46" t="s">
        <v>2928</v>
      </c>
      <c r="U912" s="31" t="s">
        <v>554</v>
      </c>
      <c r="W912" s="31" t="s">
        <v>2007</v>
      </c>
      <c r="Y912" s="42"/>
      <c r="Z912" s="43"/>
      <c r="AA912" s="42"/>
      <c r="AB912" s="7"/>
      <c r="AC912" s="5"/>
      <c r="AD912" s="7"/>
      <c r="AE912" s="7"/>
      <c r="AF912" s="7"/>
      <c r="AG912" s="35"/>
      <c r="AH912" s="7"/>
      <c r="AI912" s="5"/>
      <c r="AJ912" s="9"/>
      <c r="AK912" s="9"/>
      <c r="AL912" s="9"/>
      <c r="AM912" s="5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</row>
    <row r="913" spans="1:148" ht="18.75">
      <c r="A913" s="58"/>
      <c r="B913" s="31"/>
      <c r="C913" s="91"/>
      <c r="D913" s="32"/>
      <c r="E913" s="61">
        <v>172678</v>
      </c>
      <c r="G913" s="13" t="s">
        <v>822</v>
      </c>
      <c r="H913" s="13" t="s">
        <v>823</v>
      </c>
      <c r="I913" s="13" t="s">
        <v>1263</v>
      </c>
      <c r="J913" s="31">
        <v>3054254</v>
      </c>
      <c r="K913" s="46"/>
      <c r="L913" s="13" t="s">
        <v>1263</v>
      </c>
      <c r="M913" s="31">
        <v>78744</v>
      </c>
      <c r="N913" s="40">
        <v>330</v>
      </c>
      <c r="O913" s="51">
        <v>26</v>
      </c>
      <c r="P913" s="30">
        <v>37216</v>
      </c>
      <c r="Q913" s="30">
        <v>37238</v>
      </c>
      <c r="R913" s="31" t="s">
        <v>742</v>
      </c>
      <c r="S913" s="31" t="s">
        <v>1264</v>
      </c>
      <c r="T913" s="31" t="s">
        <v>1265</v>
      </c>
      <c r="U913" s="31" t="s">
        <v>3302</v>
      </c>
      <c r="W913" s="31" t="s">
        <v>1082</v>
      </c>
      <c r="Y913" s="42"/>
      <c r="Z913" s="43"/>
      <c r="AA913" s="42"/>
      <c r="AB913" s="7"/>
      <c r="AC913" s="5"/>
      <c r="AD913" s="7"/>
      <c r="AE913" s="7"/>
      <c r="AF913" s="7"/>
      <c r="AG913" s="35"/>
      <c r="AH913" s="7"/>
      <c r="AI913" s="5"/>
      <c r="AJ913" s="9"/>
      <c r="AK913" s="9"/>
      <c r="AL913" s="9"/>
      <c r="AM913" s="5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</row>
    <row r="914" spans="2:148" ht="18.75">
      <c r="B914" s="13"/>
      <c r="C914" s="31"/>
      <c r="D914" s="32"/>
      <c r="E914" s="124">
        <v>10696486</v>
      </c>
      <c r="F914" s="13"/>
      <c r="G914" s="125" t="s">
        <v>2903</v>
      </c>
      <c r="H914" s="125" t="s">
        <v>2901</v>
      </c>
      <c r="I914" s="125" t="s">
        <v>6156</v>
      </c>
      <c r="J914" s="125"/>
      <c r="K914" s="125" t="s">
        <v>2902</v>
      </c>
      <c r="L914" s="125">
        <v>3351107</v>
      </c>
      <c r="M914" s="126" t="s">
        <v>3707</v>
      </c>
      <c r="N914" s="126">
        <v>342</v>
      </c>
      <c r="O914" s="129">
        <v>18.34</v>
      </c>
      <c r="P914" s="57">
        <v>40897</v>
      </c>
      <c r="Q914" s="127">
        <v>41151</v>
      </c>
      <c r="R914" s="31" t="s">
        <v>2126</v>
      </c>
      <c r="S914" s="126" t="s">
        <v>1167</v>
      </c>
      <c r="T914" s="126" t="s">
        <v>1158</v>
      </c>
      <c r="U914" s="31" t="s">
        <v>3302</v>
      </c>
      <c r="W914" s="31" t="s">
        <v>656</v>
      </c>
      <c r="Y914" s="42"/>
      <c r="Z914" s="43"/>
      <c r="AA914" s="42"/>
      <c r="AB914" s="7"/>
      <c r="AC914" s="5"/>
      <c r="AD914" s="7"/>
      <c r="AE914" s="7"/>
      <c r="AF914" s="7"/>
      <c r="AG914" s="35"/>
      <c r="AH914" s="7"/>
      <c r="AI914" s="5"/>
      <c r="AJ914" s="9"/>
      <c r="AK914" s="9"/>
      <c r="AL914" s="9"/>
      <c r="AM914" s="5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</row>
    <row r="915" spans="1:148" ht="18.75">
      <c r="A915" s="124"/>
      <c r="B915" s="13"/>
      <c r="C915" s="125"/>
      <c r="D915" s="32"/>
      <c r="E915" s="152">
        <v>11089295</v>
      </c>
      <c r="F915" s="153"/>
      <c r="G915" s="154" t="s">
        <v>4922</v>
      </c>
      <c r="H915" s="154" t="s">
        <v>4920</v>
      </c>
      <c r="I915" s="154" t="s">
        <v>4921</v>
      </c>
      <c r="J915" s="155">
        <v>5068946</v>
      </c>
      <c r="K915" s="153"/>
      <c r="L915" s="153"/>
      <c r="M915" s="156">
        <v>78729</v>
      </c>
      <c r="N915" s="156">
        <v>39</v>
      </c>
      <c r="O915" s="162">
        <v>3.242</v>
      </c>
      <c r="P915" s="157">
        <v>41688</v>
      </c>
      <c r="Q915" s="157">
        <v>41878</v>
      </c>
      <c r="R915" s="155" t="s">
        <v>4959</v>
      </c>
      <c r="S915" s="155" t="s">
        <v>4960</v>
      </c>
      <c r="T915" s="155" t="s">
        <v>4427</v>
      </c>
      <c r="U915" s="163" t="s">
        <v>906</v>
      </c>
      <c r="V915" s="163"/>
      <c r="W915" s="156" t="s">
        <v>4990</v>
      </c>
      <c r="Y915" s="42"/>
      <c r="Z915" s="43"/>
      <c r="AA915" s="42"/>
      <c r="AB915" s="7"/>
      <c r="AC915" s="5"/>
      <c r="AD915" s="7"/>
      <c r="AE915" s="7"/>
      <c r="AF915" s="7"/>
      <c r="AG915" s="35"/>
      <c r="AH915" s="7"/>
      <c r="AI915" s="5"/>
      <c r="AJ915" s="9"/>
      <c r="AK915" s="9"/>
      <c r="AL915" s="9"/>
      <c r="AM915" s="5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  <c r="ER915" s="9"/>
    </row>
    <row r="916" spans="2:148" ht="18.75">
      <c r="B916" s="13"/>
      <c r="C916" s="31"/>
      <c r="D916" s="32"/>
      <c r="E916" s="253">
        <v>11676975</v>
      </c>
      <c r="F916" s="215"/>
      <c r="G916" s="254" t="s">
        <v>6135</v>
      </c>
      <c r="H916" s="254" t="s">
        <v>5254</v>
      </c>
      <c r="I916" s="254" t="s">
        <v>3752</v>
      </c>
      <c r="J916" s="254">
        <v>429579</v>
      </c>
      <c r="K916" s="215"/>
      <c r="L916" s="215"/>
      <c r="M916" s="255" t="s">
        <v>4038</v>
      </c>
      <c r="N916" s="220">
        <v>20</v>
      </c>
      <c r="O916" s="255" t="s">
        <v>6136</v>
      </c>
      <c r="P916" s="256">
        <v>42788</v>
      </c>
      <c r="Q916" s="215"/>
      <c r="R916" s="255" t="s">
        <v>4460</v>
      </c>
      <c r="S916" s="255" t="s">
        <v>3067</v>
      </c>
      <c r="T916" s="255" t="s">
        <v>4426</v>
      </c>
      <c r="U916" s="255" t="s">
        <v>907</v>
      </c>
      <c r="W916" s="156" t="s">
        <v>6159</v>
      </c>
      <c r="Y916" s="42"/>
      <c r="Z916" s="16"/>
      <c r="AA916" s="42"/>
      <c r="AB916" s="7"/>
      <c r="AC916" s="5"/>
      <c r="AD916" s="7"/>
      <c r="AE916" s="7"/>
      <c r="AF916" s="7"/>
      <c r="AG916" s="35"/>
      <c r="AH916" s="7"/>
      <c r="AI916" s="5"/>
      <c r="AJ916" s="9"/>
      <c r="AK916" s="9"/>
      <c r="AL916" s="9"/>
      <c r="AM916" s="5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  <c r="ER916" s="9"/>
    </row>
    <row r="917" spans="2:148" ht="18.75">
      <c r="B917" s="13"/>
      <c r="C917" s="31"/>
      <c r="D917" s="32"/>
      <c r="E917" s="152">
        <v>11261878</v>
      </c>
      <c r="F917" s="153"/>
      <c r="G917" s="154" t="s">
        <v>5223</v>
      </c>
      <c r="H917" s="154" t="s">
        <v>5254</v>
      </c>
      <c r="I917" s="154" t="s">
        <v>3752</v>
      </c>
      <c r="J917" s="155">
        <v>429579</v>
      </c>
      <c r="K917" s="153"/>
      <c r="L917" s="153"/>
      <c r="M917" s="155" t="s">
        <v>4038</v>
      </c>
      <c r="N917" s="156">
        <v>29</v>
      </c>
      <c r="O917" s="159">
        <v>2.137</v>
      </c>
      <c r="P917" s="157">
        <v>41983</v>
      </c>
      <c r="Q917" s="154"/>
      <c r="R917" s="154"/>
      <c r="S917" s="155" t="s">
        <v>3067</v>
      </c>
      <c r="T917" s="155" t="s">
        <v>4426</v>
      </c>
      <c r="U917" s="155" t="s">
        <v>554</v>
      </c>
      <c r="V917" s="155"/>
      <c r="W917" s="156" t="s">
        <v>5261</v>
      </c>
      <c r="Y917" s="42"/>
      <c r="Z917" s="43"/>
      <c r="AA917" s="42"/>
      <c r="AB917" s="7"/>
      <c r="AC917" s="5"/>
      <c r="AD917" s="7"/>
      <c r="AE917" s="7"/>
      <c r="AF917" s="7"/>
      <c r="AG917" s="35"/>
      <c r="AH917" s="7"/>
      <c r="AI917" s="5"/>
      <c r="AJ917" s="9"/>
      <c r="AK917" s="9"/>
      <c r="AL917" s="9"/>
      <c r="AM917" s="5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  <c r="ER917" s="9"/>
    </row>
    <row r="918" spans="1:148" ht="18.75">
      <c r="A918" s="124"/>
      <c r="B918" s="13"/>
      <c r="C918" s="125"/>
      <c r="D918" s="32"/>
      <c r="E918" s="32">
        <v>150016</v>
      </c>
      <c r="G918" s="13" t="s">
        <v>436</v>
      </c>
      <c r="H918" s="13" t="s">
        <v>3208</v>
      </c>
      <c r="I918" s="13" t="s">
        <v>1783</v>
      </c>
      <c r="L918" s="13" t="s">
        <v>2097</v>
      </c>
      <c r="M918" s="31">
        <v>78746</v>
      </c>
      <c r="N918" s="40">
        <v>34</v>
      </c>
      <c r="O918" s="51">
        <v>2.03</v>
      </c>
      <c r="P918" s="30">
        <v>36672</v>
      </c>
      <c r="Q918" s="30">
        <v>36868</v>
      </c>
      <c r="R918" s="30"/>
      <c r="S918" s="31" t="s">
        <v>437</v>
      </c>
      <c r="T918" s="31" t="s">
        <v>3032</v>
      </c>
      <c r="U918" s="31" t="s">
        <v>2049</v>
      </c>
      <c r="W918" s="31" t="s">
        <v>4231</v>
      </c>
      <c r="Y918" s="42"/>
      <c r="Z918" s="43"/>
      <c r="AA918" s="42"/>
      <c r="AB918" s="7"/>
      <c r="AC918" s="5"/>
      <c r="AD918" s="7"/>
      <c r="AE918" s="7"/>
      <c r="AF918" s="7"/>
      <c r="AG918" s="35"/>
      <c r="AH918" s="7"/>
      <c r="AI918" s="5"/>
      <c r="AJ918" s="9"/>
      <c r="AK918" s="9"/>
      <c r="AL918" s="9"/>
      <c r="AM918" s="5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</row>
    <row r="919" spans="2:148" ht="18.75">
      <c r="B919" s="13"/>
      <c r="C919" s="31"/>
      <c r="D919" s="32"/>
      <c r="E919" s="32">
        <v>10225794</v>
      </c>
      <c r="F919" s="32"/>
      <c r="G919" s="32" t="s">
        <v>4037</v>
      </c>
      <c r="H919" s="32" t="s">
        <v>2053</v>
      </c>
      <c r="I919" s="32" t="s">
        <v>4039</v>
      </c>
      <c r="J919" s="31">
        <v>429579</v>
      </c>
      <c r="K919" s="32" t="s">
        <v>3752</v>
      </c>
      <c r="L919" s="32">
        <v>429579</v>
      </c>
      <c r="M919" s="31" t="s">
        <v>4038</v>
      </c>
      <c r="N919" s="31">
        <v>29</v>
      </c>
      <c r="O919" s="51">
        <v>2.074</v>
      </c>
      <c r="P919" s="57">
        <v>39822</v>
      </c>
      <c r="Q919" s="13"/>
      <c r="R919" s="31" t="s">
        <v>1655</v>
      </c>
      <c r="S919" s="31" t="s">
        <v>3411</v>
      </c>
      <c r="T919" s="32" t="s">
        <v>3412</v>
      </c>
      <c r="U919" s="126" t="s">
        <v>554</v>
      </c>
      <c r="V919" s="126"/>
      <c r="W919" s="31" t="s">
        <v>1630</v>
      </c>
      <c r="Y919" s="12"/>
      <c r="Z919" s="43"/>
      <c r="AA919" s="42"/>
      <c r="AB919" s="7"/>
      <c r="AC919" s="5"/>
      <c r="AD919" s="7"/>
      <c r="AE919" s="7"/>
      <c r="AF919" s="7"/>
      <c r="AG919" s="35"/>
      <c r="AH919" s="7"/>
      <c r="AI919" s="5"/>
      <c r="AJ919" s="9"/>
      <c r="AK919" s="9"/>
      <c r="AL919" s="9"/>
      <c r="AM919" s="5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  <c r="ER919" s="9"/>
    </row>
    <row r="920" spans="2:148" ht="18.75">
      <c r="B920" s="13"/>
      <c r="C920" s="31"/>
      <c r="D920" s="32"/>
      <c r="E920" s="124">
        <v>11213250</v>
      </c>
      <c r="F920" s="13"/>
      <c r="G920" s="125" t="s">
        <v>5117</v>
      </c>
      <c r="H920" s="125" t="s">
        <v>5115</v>
      </c>
      <c r="I920" s="125" t="s">
        <v>5116</v>
      </c>
      <c r="J920" s="126">
        <v>5109263</v>
      </c>
      <c r="K920" s="13"/>
      <c r="M920" s="126" t="s">
        <v>2777</v>
      </c>
      <c r="N920" s="31">
        <v>20</v>
      </c>
      <c r="O920" s="129">
        <v>1.5968</v>
      </c>
      <c r="P920" s="127">
        <v>41891</v>
      </c>
      <c r="Q920" s="127">
        <v>42237</v>
      </c>
      <c r="R920" s="31" t="s">
        <v>4073</v>
      </c>
      <c r="S920" s="126" t="s">
        <v>5154</v>
      </c>
      <c r="T920" s="126" t="s">
        <v>1863</v>
      </c>
      <c r="U920" s="126" t="s">
        <v>906</v>
      </c>
      <c r="V920" s="126"/>
      <c r="W920" s="31" t="s">
        <v>5175</v>
      </c>
      <c r="Y920" s="42"/>
      <c r="Z920" s="43"/>
      <c r="AA920" s="42"/>
      <c r="AB920" s="7"/>
      <c r="AC920" s="5"/>
      <c r="AD920" s="7"/>
      <c r="AE920" s="7"/>
      <c r="AF920" s="7"/>
      <c r="AG920" s="35"/>
      <c r="AH920" s="7"/>
      <c r="AI920" s="5"/>
      <c r="AJ920" s="9"/>
      <c r="AK920" s="9"/>
      <c r="AL920" s="9"/>
      <c r="AM920" s="5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</row>
    <row r="921" spans="1:148" ht="18.75">
      <c r="A921" s="32"/>
      <c r="B921" s="31"/>
      <c r="C921" s="31"/>
      <c r="D921" s="32"/>
      <c r="G921" s="13" t="s">
        <v>2654</v>
      </c>
      <c r="H921" s="13" t="s">
        <v>2656</v>
      </c>
      <c r="I921" s="13" t="s">
        <v>237</v>
      </c>
      <c r="L921" s="13" t="s">
        <v>2098</v>
      </c>
      <c r="M921" s="31">
        <v>78704</v>
      </c>
      <c r="N921" s="40">
        <v>88</v>
      </c>
      <c r="O921" s="51">
        <v>12.42</v>
      </c>
      <c r="P921" s="30">
        <v>34852</v>
      </c>
      <c r="Q921" s="30">
        <v>34995</v>
      </c>
      <c r="R921" s="30"/>
      <c r="S921" s="31" t="s">
        <v>2657</v>
      </c>
      <c r="T921" s="31" t="s">
        <v>2658</v>
      </c>
      <c r="U921" s="31" t="s">
        <v>3302</v>
      </c>
      <c r="W921" s="31" t="s">
        <v>3516</v>
      </c>
      <c r="Y921" s="42"/>
      <c r="Z921" s="16"/>
      <c r="AA921" s="42"/>
      <c r="AB921" s="7"/>
      <c r="AC921" s="5"/>
      <c r="AD921" s="7"/>
      <c r="AE921" s="7"/>
      <c r="AF921" s="7"/>
      <c r="AG921" s="35"/>
      <c r="AH921" s="7"/>
      <c r="AI921" s="5"/>
      <c r="AJ921" s="9"/>
      <c r="AK921" s="9"/>
      <c r="AL921" s="9"/>
      <c r="AM921" s="5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  <c r="ER921" s="9"/>
    </row>
    <row r="922" spans="1:148" ht="18.75">
      <c r="A922" s="58"/>
      <c r="B922" s="31"/>
      <c r="D922" s="32"/>
      <c r="G922" s="13" t="s">
        <v>417</v>
      </c>
      <c r="H922" s="13" t="s">
        <v>418</v>
      </c>
      <c r="I922" s="13" t="s">
        <v>237</v>
      </c>
      <c r="L922" s="13" t="s">
        <v>2098</v>
      </c>
      <c r="M922" s="31">
        <v>78704</v>
      </c>
      <c r="N922" s="40">
        <v>98</v>
      </c>
      <c r="O922" s="51">
        <v>6.690000057220459</v>
      </c>
      <c r="P922" s="30">
        <v>36031</v>
      </c>
      <c r="Q922" s="30">
        <v>36108</v>
      </c>
      <c r="R922" s="30"/>
      <c r="S922" s="31" t="s">
        <v>2661</v>
      </c>
      <c r="T922" s="31" t="s">
        <v>2662</v>
      </c>
      <c r="U922" s="31" t="s">
        <v>3302</v>
      </c>
      <c r="W922" s="31" t="s">
        <v>3529</v>
      </c>
      <c r="Y922" s="42"/>
      <c r="Z922" s="16"/>
      <c r="AA922" s="42"/>
      <c r="AB922" s="7"/>
      <c r="AC922" s="5"/>
      <c r="AD922" s="7"/>
      <c r="AE922" s="7"/>
      <c r="AF922" s="7"/>
      <c r="AG922" s="35"/>
      <c r="AH922" s="7"/>
      <c r="AI922" s="5"/>
      <c r="AJ922" s="9"/>
      <c r="AK922" s="9"/>
      <c r="AL922" s="9"/>
      <c r="AM922" s="5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</row>
    <row r="923" spans="1:148" ht="18.75">
      <c r="A923" s="124"/>
      <c r="B923" s="13"/>
      <c r="C923" s="31"/>
      <c r="D923" s="32"/>
      <c r="E923" s="32">
        <v>118320</v>
      </c>
      <c r="G923" s="13" t="s">
        <v>384</v>
      </c>
      <c r="H923" s="13" t="s">
        <v>3209</v>
      </c>
      <c r="I923" s="13" t="s">
        <v>814</v>
      </c>
      <c r="L923" s="13" t="s">
        <v>2618</v>
      </c>
      <c r="M923" s="31">
        <v>78745</v>
      </c>
      <c r="N923" s="40">
        <v>45</v>
      </c>
      <c r="O923" s="51">
        <v>6.88</v>
      </c>
      <c r="P923" s="30">
        <v>36621</v>
      </c>
      <c r="Q923" s="30">
        <v>36837</v>
      </c>
      <c r="R923" s="30"/>
      <c r="S923" s="31" t="s">
        <v>385</v>
      </c>
      <c r="T923" s="31" t="s">
        <v>386</v>
      </c>
      <c r="U923" s="31" t="s">
        <v>3302</v>
      </c>
      <c r="W923" s="31" t="s">
        <v>4231</v>
      </c>
      <c r="Y923" s="42"/>
      <c r="Z923" s="43"/>
      <c r="AA923" s="42"/>
      <c r="AB923" s="7"/>
      <c r="AC923" s="5"/>
      <c r="AD923" s="7"/>
      <c r="AE923" s="7"/>
      <c r="AF923" s="7"/>
      <c r="AG923" s="35"/>
      <c r="AH923" s="7"/>
      <c r="AI923" s="5"/>
      <c r="AJ923" s="9"/>
      <c r="AK923" s="9"/>
      <c r="AL923" s="9"/>
      <c r="AM923" s="5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</row>
    <row r="924" spans="2:148" ht="18.75">
      <c r="B924" s="125"/>
      <c r="C924" s="125"/>
      <c r="D924" s="32"/>
      <c r="E924" s="124">
        <v>10727181</v>
      </c>
      <c r="F924" s="13"/>
      <c r="G924" s="125" t="s">
        <v>1835</v>
      </c>
      <c r="H924" s="125" t="s">
        <v>4750</v>
      </c>
      <c r="I924" s="125" t="s">
        <v>1836</v>
      </c>
      <c r="J924" s="126">
        <v>516351</v>
      </c>
      <c r="K924" s="125"/>
      <c r="M924" s="126" t="s">
        <v>3624</v>
      </c>
      <c r="N924" s="31">
        <v>10</v>
      </c>
      <c r="O924" s="129">
        <v>0.321</v>
      </c>
      <c r="P924" s="127">
        <v>40968</v>
      </c>
      <c r="Q924" s="127">
        <v>41270</v>
      </c>
      <c r="R924" s="126" t="s">
        <v>1871</v>
      </c>
      <c r="S924" s="126" t="s">
        <v>3681</v>
      </c>
      <c r="T924" s="126" t="s">
        <v>1862</v>
      </c>
      <c r="U924" s="31" t="s">
        <v>3302</v>
      </c>
      <c r="W924" s="31" t="s">
        <v>4388</v>
      </c>
      <c r="Y924" s="42"/>
      <c r="Z924" s="43"/>
      <c r="AA924" s="42"/>
      <c r="AB924" s="7"/>
      <c r="AC924" s="5"/>
      <c r="AD924" s="7"/>
      <c r="AE924" s="7"/>
      <c r="AF924" s="7"/>
      <c r="AG924" s="35"/>
      <c r="AH924" s="7"/>
      <c r="AI924" s="5"/>
      <c r="AJ924" s="9"/>
      <c r="AK924" s="9"/>
      <c r="AL924" s="9"/>
      <c r="AM924" s="5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</row>
    <row r="925" spans="2:148" ht="18.75">
      <c r="B925" s="13"/>
      <c r="C925" s="31"/>
      <c r="D925" s="32"/>
      <c r="E925" s="204">
        <v>11608907</v>
      </c>
      <c r="F925" s="205"/>
      <c r="G925" s="205" t="s">
        <v>5924</v>
      </c>
      <c r="H925" s="205" t="s">
        <v>5925</v>
      </c>
      <c r="I925" s="205" t="s">
        <v>5923</v>
      </c>
      <c r="J925" s="206">
        <v>851654</v>
      </c>
      <c r="K925" s="13"/>
      <c r="L925" s="207"/>
      <c r="M925" s="206" t="s">
        <v>536</v>
      </c>
      <c r="N925" s="31">
        <v>7</v>
      </c>
      <c r="O925" s="206">
        <v>0.16</v>
      </c>
      <c r="P925" s="208">
        <v>42643</v>
      </c>
      <c r="R925" s="31" t="s">
        <v>6018</v>
      </c>
      <c r="S925" s="206" t="s">
        <v>4680</v>
      </c>
      <c r="T925" s="206" t="s">
        <v>293</v>
      </c>
      <c r="U925" s="126" t="s">
        <v>907</v>
      </c>
      <c r="V925" s="126">
        <v>1</v>
      </c>
      <c r="W925" s="206" t="s">
        <v>5939</v>
      </c>
      <c r="Y925" s="42"/>
      <c r="Z925" s="43"/>
      <c r="AA925" s="42"/>
      <c r="AB925" s="7"/>
      <c r="AC925" s="5"/>
      <c r="AD925" s="7"/>
      <c r="AE925" s="7"/>
      <c r="AF925" s="7"/>
      <c r="AG925" s="35"/>
      <c r="AH925" s="7"/>
      <c r="AI925" s="5"/>
      <c r="AJ925" s="9"/>
      <c r="AK925" s="9"/>
      <c r="AL925" s="9"/>
      <c r="AM925" s="5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</row>
    <row r="926" spans="2:148" ht="18.75">
      <c r="B926" s="13"/>
      <c r="C926" s="31"/>
      <c r="D926" s="32"/>
      <c r="G926" s="13" t="s">
        <v>3307</v>
      </c>
      <c r="H926" s="13" t="s">
        <v>1181</v>
      </c>
      <c r="I926" s="13" t="s">
        <v>2488</v>
      </c>
      <c r="L926" s="13" t="s">
        <v>2619</v>
      </c>
      <c r="M926" s="31">
        <v>78752</v>
      </c>
      <c r="N926" s="40">
        <v>151</v>
      </c>
      <c r="O926" s="51">
        <v>10.8</v>
      </c>
      <c r="P926" s="30">
        <v>36203</v>
      </c>
      <c r="Q926" s="30">
        <v>36445</v>
      </c>
      <c r="R926" s="30"/>
      <c r="S926" s="31" t="s">
        <v>1762</v>
      </c>
      <c r="T926" s="31" t="s">
        <v>2663</v>
      </c>
      <c r="U926" s="31" t="s">
        <v>3302</v>
      </c>
      <c r="W926" s="31" t="s">
        <v>2821</v>
      </c>
      <c r="Y926" s="42"/>
      <c r="Z926" s="43"/>
      <c r="AA926" s="42"/>
      <c r="AB926" s="7"/>
      <c r="AC926" s="5"/>
      <c r="AD926" s="7"/>
      <c r="AE926" s="7"/>
      <c r="AF926" s="7"/>
      <c r="AG926" s="35"/>
      <c r="AH926" s="7"/>
      <c r="AI926" s="5"/>
      <c r="AJ926" s="9"/>
      <c r="AK926" s="9"/>
      <c r="AL926" s="9"/>
      <c r="AM926" s="5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  <c r="ER926" s="9"/>
    </row>
    <row r="927" spans="2:148" ht="18.75">
      <c r="B927" s="13"/>
      <c r="C927" s="31"/>
      <c r="D927" s="32"/>
      <c r="E927" s="124">
        <v>11498269</v>
      </c>
      <c r="F927" s="13"/>
      <c r="G927" s="125" t="s">
        <v>5646</v>
      </c>
      <c r="H927" s="125" t="s">
        <v>5644</v>
      </c>
      <c r="I927" s="125" t="s">
        <v>5645</v>
      </c>
      <c r="J927" s="126">
        <v>455492</v>
      </c>
      <c r="K927" s="13"/>
      <c r="M927" s="126" t="s">
        <v>2777</v>
      </c>
      <c r="N927" s="31">
        <v>38</v>
      </c>
      <c r="O927" s="129">
        <v>6.3</v>
      </c>
      <c r="P927" s="127">
        <v>42439</v>
      </c>
      <c r="Q927" s="127">
        <v>42810</v>
      </c>
      <c r="R927" s="126" t="s">
        <v>4460</v>
      </c>
      <c r="S927" s="126" t="s">
        <v>5664</v>
      </c>
      <c r="T927" s="126" t="s">
        <v>1863</v>
      </c>
      <c r="U927" s="126" t="s">
        <v>906</v>
      </c>
      <c r="V927" s="126"/>
      <c r="W927" s="31" t="s">
        <v>5675</v>
      </c>
      <c r="Y927" s="42"/>
      <c r="Z927" s="43"/>
      <c r="AA927" s="42"/>
      <c r="AB927" s="7"/>
      <c r="AC927" s="5"/>
      <c r="AD927" s="7"/>
      <c r="AE927" s="7"/>
      <c r="AF927" s="7"/>
      <c r="AG927" s="35"/>
      <c r="AH927" s="7"/>
      <c r="AI927" s="5"/>
      <c r="AJ927" s="9"/>
      <c r="AK927" s="9"/>
      <c r="AL927" s="9"/>
      <c r="AM927" s="5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  <c r="ER927" s="9"/>
    </row>
    <row r="928" spans="2:148" ht="18.75">
      <c r="B928" s="13"/>
      <c r="C928" s="31"/>
      <c r="D928" s="32"/>
      <c r="E928" s="124">
        <v>11439812</v>
      </c>
      <c r="F928" s="13"/>
      <c r="G928" s="125" t="s">
        <v>5726</v>
      </c>
      <c r="H928" s="13" t="s">
        <v>5727</v>
      </c>
      <c r="I928" s="125" t="s">
        <v>5728</v>
      </c>
      <c r="J928" s="126">
        <v>5304889</v>
      </c>
      <c r="K928" s="13"/>
      <c r="M928" s="126" t="s">
        <v>2777</v>
      </c>
      <c r="N928" s="31">
        <v>18</v>
      </c>
      <c r="O928" s="51">
        <v>3.43</v>
      </c>
      <c r="P928" s="127">
        <v>42310</v>
      </c>
      <c r="Q928" s="127">
        <v>42725</v>
      </c>
      <c r="R928" s="126" t="s">
        <v>4460</v>
      </c>
      <c r="S928" s="126" t="s">
        <v>5154</v>
      </c>
      <c r="T928" s="126" t="s">
        <v>1863</v>
      </c>
      <c r="U928" s="126" t="s">
        <v>906</v>
      </c>
      <c r="V928" s="126"/>
      <c r="W928" s="92" t="s">
        <v>5676</v>
      </c>
      <c r="Y928" s="42"/>
      <c r="Z928" s="43"/>
      <c r="AA928" s="42"/>
      <c r="AB928" s="7"/>
      <c r="AC928" s="5"/>
      <c r="AD928" s="7"/>
      <c r="AE928" s="7"/>
      <c r="AF928" s="7"/>
      <c r="AG928" s="35"/>
      <c r="AH928" s="7"/>
      <c r="AI928" s="5"/>
      <c r="AJ928" s="9"/>
      <c r="AK928" s="9"/>
      <c r="AL928" s="9"/>
      <c r="AM928" s="5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  <c r="ER928" s="9"/>
    </row>
    <row r="929" spans="2:148" ht="18.75">
      <c r="B929" s="13"/>
      <c r="C929" s="31"/>
      <c r="D929" s="32"/>
      <c r="E929" s="58">
        <v>306904</v>
      </c>
      <c r="G929" s="58" t="s">
        <v>1463</v>
      </c>
      <c r="H929" s="58" t="s">
        <v>458</v>
      </c>
      <c r="I929" s="58" t="s">
        <v>758</v>
      </c>
      <c r="J929" s="91">
        <v>3272084</v>
      </c>
      <c r="K929" s="91"/>
      <c r="L929" s="58" t="s">
        <v>758</v>
      </c>
      <c r="M929" s="91">
        <v>78745</v>
      </c>
      <c r="N929" s="91">
        <v>196</v>
      </c>
      <c r="O929" s="98">
        <v>6.5</v>
      </c>
      <c r="P929" s="112">
        <v>39016</v>
      </c>
      <c r="Q929" s="112">
        <v>39317</v>
      </c>
      <c r="R929" s="91" t="s">
        <v>4325</v>
      </c>
      <c r="S929" s="91" t="s">
        <v>756</v>
      </c>
      <c r="T929" s="91" t="s">
        <v>757</v>
      </c>
      <c r="U929" s="31" t="s">
        <v>3302</v>
      </c>
      <c r="W929" s="31" t="s">
        <v>4322</v>
      </c>
      <c r="Y929" s="42"/>
      <c r="Z929" s="43"/>
      <c r="AA929" s="42"/>
      <c r="AB929" s="7"/>
      <c r="AC929" s="5"/>
      <c r="AD929" s="7"/>
      <c r="AE929" s="7"/>
      <c r="AF929" s="7"/>
      <c r="AG929" s="35"/>
      <c r="AH929" s="7"/>
      <c r="AI929" s="5"/>
      <c r="AJ929" s="9"/>
      <c r="AK929" s="9"/>
      <c r="AL929" s="9"/>
      <c r="AM929" s="5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</row>
    <row r="930" spans="2:148" ht="18.75">
      <c r="B930" s="13"/>
      <c r="C930" s="31"/>
      <c r="D930" s="32"/>
      <c r="E930" s="124">
        <v>11045124</v>
      </c>
      <c r="F930" s="13"/>
      <c r="G930" s="125" t="s">
        <v>4823</v>
      </c>
      <c r="H930" s="125" t="s">
        <v>4822</v>
      </c>
      <c r="I930" s="125" t="s">
        <v>4824</v>
      </c>
      <c r="J930" s="126">
        <v>3093734</v>
      </c>
      <c r="K930" s="125"/>
      <c r="M930" s="126" t="s">
        <v>3920</v>
      </c>
      <c r="N930" s="31">
        <v>116</v>
      </c>
      <c r="O930" s="129">
        <v>17.95</v>
      </c>
      <c r="P930" s="127">
        <v>41583</v>
      </c>
      <c r="Q930" s="127">
        <v>41957</v>
      </c>
      <c r="R930" s="126" t="s">
        <v>4785</v>
      </c>
      <c r="S930" s="126" t="s">
        <v>4871</v>
      </c>
      <c r="T930" s="126" t="s">
        <v>2225</v>
      </c>
      <c r="U930" s="31" t="s">
        <v>906</v>
      </c>
      <c r="W930" s="31" t="s">
        <v>4907</v>
      </c>
      <c r="Y930" s="42"/>
      <c r="Z930" s="43"/>
      <c r="AA930" s="42"/>
      <c r="AB930" s="7"/>
      <c r="AC930" s="5"/>
      <c r="AD930" s="7"/>
      <c r="AE930" s="7"/>
      <c r="AF930" s="7"/>
      <c r="AG930" s="35"/>
      <c r="AH930" s="7"/>
      <c r="AI930" s="5"/>
      <c r="AJ930" s="9"/>
      <c r="AK930" s="9"/>
      <c r="AL930" s="9"/>
      <c r="AM930" s="5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</row>
    <row r="931" spans="2:148" ht="18.75">
      <c r="B931" s="124"/>
      <c r="C931" s="31"/>
      <c r="D931" s="32"/>
      <c r="E931" s="58">
        <v>291989</v>
      </c>
      <c r="G931" s="54" t="s">
        <v>920</v>
      </c>
      <c r="H931" s="54" t="s">
        <v>6</v>
      </c>
      <c r="I931" s="54" t="s">
        <v>921</v>
      </c>
      <c r="J931" s="91"/>
      <c r="K931" s="91"/>
      <c r="L931" s="54" t="s">
        <v>1687</v>
      </c>
      <c r="M931" s="31">
        <v>78745</v>
      </c>
      <c r="N931" s="91">
        <v>46</v>
      </c>
      <c r="O931" s="98">
        <v>3.32</v>
      </c>
      <c r="P931" s="57">
        <v>38791</v>
      </c>
      <c r="Q931" s="57">
        <v>39055</v>
      </c>
      <c r="R931" s="46" t="s">
        <v>596</v>
      </c>
      <c r="S931" s="92" t="s">
        <v>3148</v>
      </c>
      <c r="T931" s="84" t="s">
        <v>3149</v>
      </c>
      <c r="U931" s="31" t="s">
        <v>554</v>
      </c>
      <c r="W931" s="31" t="s">
        <v>1948</v>
      </c>
      <c r="Y931" s="42"/>
      <c r="Z931" s="43"/>
      <c r="AA931" s="42"/>
      <c r="AB931" s="7"/>
      <c r="AC931" s="5"/>
      <c r="AD931" s="7"/>
      <c r="AE931" s="7"/>
      <c r="AF931" s="7"/>
      <c r="AG931" s="35"/>
      <c r="AH931" s="7"/>
      <c r="AI931" s="5"/>
      <c r="AJ931" s="9"/>
      <c r="AK931" s="9"/>
      <c r="AL931" s="9"/>
      <c r="AM931" s="5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  <c r="ER931" s="9"/>
    </row>
    <row r="932" spans="2:148" ht="18.75">
      <c r="B932" s="13"/>
      <c r="C932" s="31"/>
      <c r="D932" s="32"/>
      <c r="E932" s="124">
        <v>11282865</v>
      </c>
      <c r="F932" s="13"/>
      <c r="G932" s="125" t="s">
        <v>5303</v>
      </c>
      <c r="H932" s="125" t="s">
        <v>5305</v>
      </c>
      <c r="I932" s="125" t="s">
        <v>5304</v>
      </c>
      <c r="J932" s="125">
        <v>5121009</v>
      </c>
      <c r="K932" s="13"/>
      <c r="M932" s="126" t="s">
        <v>546</v>
      </c>
      <c r="N932" s="31">
        <v>60</v>
      </c>
      <c r="O932" s="129">
        <v>9.5065</v>
      </c>
      <c r="P932" s="127">
        <v>42030</v>
      </c>
      <c r="Q932" s="127">
        <v>42450</v>
      </c>
      <c r="R932" s="126" t="s">
        <v>1871</v>
      </c>
      <c r="S932" s="126" t="s">
        <v>5347</v>
      </c>
      <c r="T932" s="126" t="s">
        <v>5348</v>
      </c>
      <c r="U932" s="92" t="s">
        <v>906</v>
      </c>
      <c r="V932" s="92"/>
      <c r="W932" s="31" t="s">
        <v>5373</v>
      </c>
      <c r="Y932" s="42"/>
      <c r="Z932" s="16"/>
      <c r="AA932" s="42"/>
      <c r="AB932" s="7"/>
      <c r="AC932" s="5"/>
      <c r="AD932" s="7"/>
      <c r="AE932" s="7"/>
      <c r="AF932" s="7"/>
      <c r="AG932" s="35"/>
      <c r="AH932" s="7"/>
      <c r="AI932" s="5"/>
      <c r="AJ932" s="9"/>
      <c r="AK932" s="9"/>
      <c r="AL932" s="9"/>
      <c r="AM932" s="5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  <c r="ER932" s="9"/>
    </row>
    <row r="933" spans="2:148" ht="18.75">
      <c r="B933" s="13"/>
      <c r="C933" s="31"/>
      <c r="D933" s="32"/>
      <c r="G933" s="13" t="s">
        <v>962</v>
      </c>
      <c r="H933" s="13" t="s">
        <v>963</v>
      </c>
      <c r="I933" s="13" t="s">
        <v>964</v>
      </c>
      <c r="L933" s="13" t="s">
        <v>2620</v>
      </c>
      <c r="M933" s="31">
        <v>78750</v>
      </c>
      <c r="N933" s="40">
        <v>224</v>
      </c>
      <c r="O933" s="51">
        <v>19.3</v>
      </c>
      <c r="P933" s="30">
        <v>35040</v>
      </c>
      <c r="Q933" s="30">
        <v>35171</v>
      </c>
      <c r="R933" s="30"/>
      <c r="S933" s="31" t="s">
        <v>965</v>
      </c>
      <c r="T933" s="31" t="s">
        <v>966</v>
      </c>
      <c r="U933" s="31" t="s">
        <v>3302</v>
      </c>
      <c r="W933" s="31" t="s">
        <v>3518</v>
      </c>
      <c r="Y933" s="42"/>
      <c r="Z933" s="43"/>
      <c r="AA933" s="42"/>
      <c r="AB933" s="7"/>
      <c r="AC933" s="5"/>
      <c r="AD933" s="7"/>
      <c r="AE933" s="7"/>
      <c r="AF933" s="7"/>
      <c r="AG933" s="35"/>
      <c r="AH933" s="7"/>
      <c r="AI933" s="5"/>
      <c r="AJ933" s="9"/>
      <c r="AK933" s="9"/>
      <c r="AL933" s="9"/>
      <c r="AM933" s="5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  <c r="ER933" s="9"/>
    </row>
    <row r="934" spans="2:148" ht="18.75">
      <c r="B934" s="32"/>
      <c r="C934" s="31"/>
      <c r="E934" s="124">
        <v>11144506</v>
      </c>
      <c r="F934" s="13"/>
      <c r="G934" s="125" t="s">
        <v>5030</v>
      </c>
      <c r="H934" s="125" t="s">
        <v>5028</v>
      </c>
      <c r="I934" s="125" t="s">
        <v>5029</v>
      </c>
      <c r="J934" s="126">
        <v>594938</v>
      </c>
      <c r="K934" s="13"/>
      <c r="M934" s="126" t="s">
        <v>532</v>
      </c>
      <c r="N934" s="31">
        <v>27</v>
      </c>
      <c r="O934" s="129">
        <v>0.458</v>
      </c>
      <c r="P934" s="127">
        <v>41767</v>
      </c>
      <c r="Q934" s="127">
        <v>42276</v>
      </c>
      <c r="R934" s="31" t="s">
        <v>4877</v>
      </c>
      <c r="S934" s="126" t="s">
        <v>5057</v>
      </c>
      <c r="T934" s="126" t="s">
        <v>2122</v>
      </c>
      <c r="U934" s="126" t="s">
        <v>906</v>
      </c>
      <c r="V934" s="126"/>
      <c r="W934" s="31" t="s">
        <v>5078</v>
      </c>
      <c r="Y934" s="42"/>
      <c r="Z934" s="43"/>
      <c r="AA934" s="42"/>
      <c r="AB934" s="7"/>
      <c r="AC934" s="5"/>
      <c r="AD934" s="7"/>
      <c r="AE934" s="7"/>
      <c r="AF934" s="7"/>
      <c r="AG934" s="35"/>
      <c r="AH934" s="7"/>
      <c r="AI934" s="5"/>
      <c r="AJ934" s="9"/>
      <c r="AK934" s="9"/>
      <c r="AL934" s="9"/>
      <c r="AM934" s="5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  <c r="ER934" s="9"/>
    </row>
    <row r="935" spans="2:148" ht="18.75">
      <c r="B935" s="13"/>
      <c r="C935" s="31"/>
      <c r="D935" s="32"/>
      <c r="E935" s="124">
        <v>10625056</v>
      </c>
      <c r="F935" s="13"/>
      <c r="G935" s="125" t="s">
        <v>3962</v>
      </c>
      <c r="H935" s="125" t="s">
        <v>3960</v>
      </c>
      <c r="I935" s="125" t="s">
        <v>3961</v>
      </c>
      <c r="J935" s="126">
        <v>3502756</v>
      </c>
      <c r="K935" s="13"/>
      <c r="M935" s="126" t="s">
        <v>1387</v>
      </c>
      <c r="N935" s="31">
        <v>298</v>
      </c>
      <c r="O935" s="51">
        <v>51.92</v>
      </c>
      <c r="P935" s="127">
        <v>40745</v>
      </c>
      <c r="Q935" s="127">
        <v>41128</v>
      </c>
      <c r="R935" s="31" t="s">
        <v>259</v>
      </c>
      <c r="S935" s="126" t="s">
        <v>2136</v>
      </c>
      <c r="T935" s="126" t="s">
        <v>2123</v>
      </c>
      <c r="U935" s="126" t="s">
        <v>906</v>
      </c>
      <c r="V935" s="126"/>
      <c r="W935" s="31" t="s">
        <v>3104</v>
      </c>
      <c r="Y935" s="42"/>
      <c r="Z935" s="43"/>
      <c r="AA935" s="42"/>
      <c r="AB935" s="7"/>
      <c r="AC935" s="5"/>
      <c r="AD935" s="7"/>
      <c r="AE935" s="7"/>
      <c r="AF935" s="7"/>
      <c r="AG935" s="35"/>
      <c r="AH935" s="7"/>
      <c r="AI935" s="5"/>
      <c r="AJ935" s="9"/>
      <c r="AK935" s="9"/>
      <c r="AL935" s="9"/>
      <c r="AM935" s="5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</row>
    <row r="936" spans="2:148" ht="20.25">
      <c r="B936" s="149"/>
      <c r="C936" s="125"/>
      <c r="D936" s="32"/>
      <c r="E936" s="124">
        <v>10770256</v>
      </c>
      <c r="F936" s="13"/>
      <c r="G936" s="125" t="s">
        <v>4420</v>
      </c>
      <c r="H936" s="125" t="s">
        <v>4445</v>
      </c>
      <c r="I936" s="125" t="s">
        <v>4421</v>
      </c>
      <c r="J936" s="126">
        <v>3774494</v>
      </c>
      <c r="K936" s="125"/>
      <c r="M936" s="126" t="s">
        <v>1387</v>
      </c>
      <c r="N936" s="31">
        <v>55</v>
      </c>
      <c r="O936" s="129">
        <v>24.39</v>
      </c>
      <c r="P936" s="127">
        <v>41051</v>
      </c>
      <c r="Q936" s="127">
        <v>41418</v>
      </c>
      <c r="R936" s="31" t="s">
        <v>4073</v>
      </c>
      <c r="S936" s="126" t="s">
        <v>4446</v>
      </c>
      <c r="T936" s="126" t="s">
        <v>2329</v>
      </c>
      <c r="U936" s="126" t="s">
        <v>906</v>
      </c>
      <c r="V936" s="126"/>
      <c r="W936" s="31" t="s">
        <v>4461</v>
      </c>
      <c r="Y936" s="42"/>
      <c r="Z936" s="43"/>
      <c r="AA936" s="42"/>
      <c r="AB936" s="7"/>
      <c r="AC936" s="5"/>
      <c r="AD936" s="7"/>
      <c r="AE936" s="7"/>
      <c r="AF936" s="7"/>
      <c r="AG936" s="35"/>
      <c r="AH936" s="7"/>
      <c r="AI936" s="5"/>
      <c r="AJ936" s="9"/>
      <c r="AK936" s="9"/>
      <c r="AL936" s="9"/>
      <c r="AM936" s="5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</row>
    <row r="937" spans="1:148" ht="18.75">
      <c r="A937" s="58"/>
      <c r="B937" s="31"/>
      <c r="C937" s="91"/>
      <c r="D937" s="32"/>
      <c r="E937" s="124">
        <v>10565571</v>
      </c>
      <c r="F937" s="13"/>
      <c r="G937" s="125" t="s">
        <v>3237</v>
      </c>
      <c r="H937" s="125" t="s">
        <v>3726</v>
      </c>
      <c r="I937" s="125" t="s">
        <v>3236</v>
      </c>
      <c r="J937" s="126">
        <v>3503920</v>
      </c>
      <c r="K937" s="13"/>
      <c r="M937" s="126" t="s">
        <v>1387</v>
      </c>
      <c r="N937" s="31">
        <v>20</v>
      </c>
      <c r="O937" s="129">
        <v>16.38</v>
      </c>
      <c r="P937" s="127">
        <v>40630</v>
      </c>
      <c r="Q937" s="127">
        <v>41045</v>
      </c>
      <c r="R937" s="31" t="s">
        <v>4073</v>
      </c>
      <c r="S937" s="126" t="s">
        <v>3727</v>
      </c>
      <c r="T937" s="126" t="s">
        <v>3728</v>
      </c>
      <c r="U937" s="126" t="s">
        <v>906</v>
      </c>
      <c r="V937" s="126"/>
      <c r="W937" s="31" t="s">
        <v>2556</v>
      </c>
      <c r="Y937" s="42"/>
      <c r="Z937" s="43"/>
      <c r="AA937" s="42"/>
      <c r="AB937" s="7"/>
      <c r="AC937" s="5"/>
      <c r="AD937" s="7"/>
      <c r="AE937" s="7"/>
      <c r="AF937" s="7"/>
      <c r="AG937" s="35"/>
      <c r="AH937" s="7"/>
      <c r="AI937" s="5"/>
      <c r="AJ937" s="9"/>
      <c r="AK937" s="9"/>
      <c r="AL937" s="9"/>
      <c r="AM937" s="5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  <c r="ER937" s="9"/>
    </row>
    <row r="938" spans="2:148" ht="18.75">
      <c r="B938" s="13"/>
      <c r="C938" s="31"/>
      <c r="D938" s="32"/>
      <c r="E938" s="124">
        <v>10792165</v>
      </c>
      <c r="F938" s="13"/>
      <c r="G938" s="125" t="s">
        <v>4448</v>
      </c>
      <c r="H938" s="125" t="s">
        <v>4449</v>
      </c>
      <c r="I938" s="125" t="s">
        <v>4450</v>
      </c>
      <c r="J938" s="126">
        <v>3071141</v>
      </c>
      <c r="K938" s="125"/>
      <c r="M938" s="126" t="s">
        <v>1387</v>
      </c>
      <c r="N938" s="31">
        <v>246</v>
      </c>
      <c r="O938" s="129">
        <v>59.3</v>
      </c>
      <c r="P938" s="127">
        <v>41093</v>
      </c>
      <c r="Q938" s="127">
        <v>41611</v>
      </c>
      <c r="R938" s="31" t="s">
        <v>4460</v>
      </c>
      <c r="S938" s="126" t="s">
        <v>3073</v>
      </c>
      <c r="T938" s="126" t="s">
        <v>2223</v>
      </c>
      <c r="U938" s="31" t="s">
        <v>906</v>
      </c>
      <c r="W938" s="31" t="s">
        <v>4461</v>
      </c>
      <c r="Y938" s="42"/>
      <c r="Z938" s="43"/>
      <c r="AA938" s="42"/>
      <c r="AB938" s="7"/>
      <c r="AC938" s="5"/>
      <c r="AD938" s="7"/>
      <c r="AE938" s="7"/>
      <c r="AF938" s="7"/>
      <c r="AG938" s="35"/>
      <c r="AH938" s="7"/>
      <c r="AI938" s="5"/>
      <c r="AJ938" s="9"/>
      <c r="AK938" s="9"/>
      <c r="AL938" s="9"/>
      <c r="AM938" s="5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</row>
    <row r="939" spans="2:148" ht="18.75">
      <c r="B939" s="13"/>
      <c r="C939" s="31"/>
      <c r="D939" s="32"/>
      <c r="E939" s="124">
        <v>11505278</v>
      </c>
      <c r="F939" s="13"/>
      <c r="G939" s="125" t="s">
        <v>5623</v>
      </c>
      <c r="H939" s="125" t="s">
        <v>5621</v>
      </c>
      <c r="I939" s="125" t="s">
        <v>5622</v>
      </c>
      <c r="J939" s="126">
        <v>5001634</v>
      </c>
      <c r="K939" s="13"/>
      <c r="M939" s="126" t="s">
        <v>1387</v>
      </c>
      <c r="N939" s="31">
        <v>246</v>
      </c>
      <c r="O939" s="129">
        <v>59.36</v>
      </c>
      <c r="P939" s="127">
        <v>42453</v>
      </c>
      <c r="Q939" s="127">
        <v>42745</v>
      </c>
      <c r="R939" s="126" t="s">
        <v>4460</v>
      </c>
      <c r="S939" s="126" t="s">
        <v>5668</v>
      </c>
      <c r="T939" s="126" t="s">
        <v>2223</v>
      </c>
      <c r="U939" s="126" t="s">
        <v>906</v>
      </c>
      <c r="V939" s="126"/>
      <c r="W939" s="31" t="s">
        <v>5675</v>
      </c>
      <c r="Y939" s="42"/>
      <c r="Z939" s="43"/>
      <c r="AA939" s="42"/>
      <c r="AB939" s="7"/>
      <c r="AC939" s="5"/>
      <c r="AD939" s="7"/>
      <c r="AE939" s="7"/>
      <c r="AF939" s="7"/>
      <c r="AG939" s="35"/>
      <c r="AH939" s="7"/>
      <c r="AI939" s="5"/>
      <c r="AJ939" s="9"/>
      <c r="AK939" s="9"/>
      <c r="AL939" s="9"/>
      <c r="AM939" s="5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</row>
    <row r="940" spans="2:148" ht="18.75">
      <c r="B940" s="13"/>
      <c r="C940" s="31"/>
      <c r="D940" s="32"/>
      <c r="G940" s="13" t="s">
        <v>2881</v>
      </c>
      <c r="H940" s="13" t="s">
        <v>2500</v>
      </c>
      <c r="I940" s="13" t="s">
        <v>2882</v>
      </c>
      <c r="L940" s="13" t="s">
        <v>1881</v>
      </c>
      <c r="M940" s="7">
        <v>78741</v>
      </c>
      <c r="N940" s="40">
        <v>192</v>
      </c>
      <c r="O940" s="51">
        <v>22.34</v>
      </c>
      <c r="P940" s="30">
        <v>36182</v>
      </c>
      <c r="Q940" s="30">
        <v>36325</v>
      </c>
      <c r="R940" s="30"/>
      <c r="S940" s="31" t="s">
        <v>3766</v>
      </c>
      <c r="T940" s="31" t="s">
        <v>3767</v>
      </c>
      <c r="U940" s="31" t="s">
        <v>3302</v>
      </c>
      <c r="W940" s="31" t="s">
        <v>2821</v>
      </c>
      <c r="Y940" s="42"/>
      <c r="Z940" s="43"/>
      <c r="AA940" s="42"/>
      <c r="AB940" s="7"/>
      <c r="AC940" s="5"/>
      <c r="AD940" s="7"/>
      <c r="AE940" s="7"/>
      <c r="AF940" s="7"/>
      <c r="AG940" s="35"/>
      <c r="AH940" s="7"/>
      <c r="AI940" s="5"/>
      <c r="AJ940" s="9"/>
      <c r="AK940" s="9"/>
      <c r="AL940" s="9"/>
      <c r="AM940" s="5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  <c r="ER940" s="9"/>
    </row>
    <row r="941" spans="2:148" ht="18.75">
      <c r="B941" s="13"/>
      <c r="C941" s="31"/>
      <c r="D941" s="32"/>
      <c r="E941" s="124">
        <v>10944404</v>
      </c>
      <c r="F941" s="13"/>
      <c r="G941" s="13" t="s">
        <v>4702</v>
      </c>
      <c r="H941" s="125" t="s">
        <v>5080</v>
      </c>
      <c r="I941" s="13" t="s">
        <v>3995</v>
      </c>
      <c r="J941" s="126">
        <v>3065672</v>
      </c>
      <c r="K941" s="13"/>
      <c r="M941" s="126">
        <v>78744</v>
      </c>
      <c r="N941" s="4">
        <v>512</v>
      </c>
      <c r="O941" s="51">
        <v>22.73</v>
      </c>
      <c r="P941" s="127">
        <v>41400</v>
      </c>
      <c r="Q941" s="193" t="s">
        <v>4976</v>
      </c>
      <c r="R941" s="31" t="s">
        <v>4073</v>
      </c>
      <c r="S941" s="31" t="s">
        <v>4729</v>
      </c>
      <c r="T941" s="31" t="s">
        <v>2224</v>
      </c>
      <c r="U941" s="31" t="s">
        <v>3302</v>
      </c>
      <c r="W941" s="92" t="s">
        <v>4782</v>
      </c>
      <c r="Y941" s="42"/>
      <c r="Z941" s="43"/>
      <c r="AA941" s="42"/>
      <c r="AB941" s="7"/>
      <c r="AC941" s="5"/>
      <c r="AD941" s="7"/>
      <c r="AE941" s="7"/>
      <c r="AF941" s="7"/>
      <c r="AG941" s="35"/>
      <c r="AH941" s="7"/>
      <c r="AI941" s="5"/>
      <c r="AJ941" s="9"/>
      <c r="AK941" s="9"/>
      <c r="AL941" s="9"/>
      <c r="AM941" s="5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</row>
    <row r="942" spans="2:148" ht="18.75">
      <c r="B942" s="13"/>
      <c r="C942" s="31"/>
      <c r="D942" s="32"/>
      <c r="E942" s="124" t="s">
        <v>5582</v>
      </c>
      <c r="F942" s="13"/>
      <c r="G942" s="125" t="s">
        <v>5563</v>
      </c>
      <c r="H942" s="125" t="s">
        <v>5581</v>
      </c>
      <c r="I942" s="125" t="s">
        <v>5224</v>
      </c>
      <c r="J942" s="126">
        <v>1161451</v>
      </c>
      <c r="K942" s="13"/>
      <c r="M942" s="126" t="s">
        <v>34</v>
      </c>
      <c r="N942" s="31">
        <v>30</v>
      </c>
      <c r="O942" s="129">
        <v>25.7</v>
      </c>
      <c r="P942" s="127">
        <v>41925</v>
      </c>
      <c r="Q942" s="125"/>
      <c r="R942" s="126" t="s">
        <v>5238</v>
      </c>
      <c r="S942" s="126" t="s">
        <v>5256</v>
      </c>
      <c r="T942" s="126" t="s">
        <v>5255</v>
      </c>
      <c r="U942" s="126" t="s">
        <v>554</v>
      </c>
      <c r="V942" s="126"/>
      <c r="W942" s="31" t="s">
        <v>5261</v>
      </c>
      <c r="Y942" s="42"/>
      <c r="Z942" s="43"/>
      <c r="AA942" s="42"/>
      <c r="AB942" s="7"/>
      <c r="AC942" s="5"/>
      <c r="AD942" s="7"/>
      <c r="AE942" s="7"/>
      <c r="AF942" s="7"/>
      <c r="AG942" s="35"/>
      <c r="AH942" s="7"/>
      <c r="AI942" s="5"/>
      <c r="AJ942" s="9"/>
      <c r="AK942" s="9"/>
      <c r="AL942" s="9"/>
      <c r="AM942" s="5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  <c r="ER942" s="9"/>
    </row>
    <row r="943" spans="2:148" ht="18.75">
      <c r="B943" s="13"/>
      <c r="C943" s="31"/>
      <c r="D943" s="32"/>
      <c r="E943" s="32">
        <v>203519</v>
      </c>
      <c r="G943" s="13" t="s">
        <v>4248</v>
      </c>
      <c r="H943" s="13" t="s">
        <v>3853</v>
      </c>
      <c r="I943" s="13" t="s">
        <v>103</v>
      </c>
      <c r="L943" s="13" t="s">
        <v>4249</v>
      </c>
      <c r="M943" s="7">
        <v>78744</v>
      </c>
      <c r="N943" s="40">
        <v>216</v>
      </c>
      <c r="O943" s="51">
        <v>8.504</v>
      </c>
      <c r="P943" s="30">
        <v>37369</v>
      </c>
      <c r="Q943" s="30">
        <v>37411</v>
      </c>
      <c r="R943" s="31" t="s">
        <v>742</v>
      </c>
      <c r="S943" s="31" t="s">
        <v>4250</v>
      </c>
      <c r="T943" s="31" t="s">
        <v>4251</v>
      </c>
      <c r="U943" s="31" t="s">
        <v>3302</v>
      </c>
      <c r="W943" s="31" t="s">
        <v>2301</v>
      </c>
      <c r="Y943" s="42"/>
      <c r="Z943" s="43"/>
      <c r="AA943" s="42"/>
      <c r="AB943" s="7"/>
      <c r="AC943" s="5"/>
      <c r="AD943" s="7"/>
      <c r="AE943" s="7"/>
      <c r="AF943" s="7"/>
      <c r="AG943" s="35"/>
      <c r="AH943" s="7"/>
      <c r="AI943" s="5"/>
      <c r="AJ943" s="9"/>
      <c r="AK943" s="9"/>
      <c r="AL943" s="9"/>
      <c r="AM943" s="5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</row>
    <row r="944" spans="2:148" ht="18.75">
      <c r="B944" s="13"/>
      <c r="C944" s="31"/>
      <c r="D944" s="32"/>
      <c r="E944" s="32">
        <v>193697</v>
      </c>
      <c r="G944" s="13" t="s">
        <v>3994</v>
      </c>
      <c r="H944" s="13" t="s">
        <v>3854</v>
      </c>
      <c r="I944" s="13" t="s">
        <v>1807</v>
      </c>
      <c r="L944" s="13" t="s">
        <v>3995</v>
      </c>
      <c r="M944" s="7">
        <v>78744</v>
      </c>
      <c r="N944" s="31">
        <v>528</v>
      </c>
      <c r="O944" s="51">
        <v>22.8</v>
      </c>
      <c r="P944" s="30">
        <v>37238</v>
      </c>
      <c r="Q944" s="30">
        <v>37454</v>
      </c>
      <c r="R944" s="31" t="s">
        <v>3996</v>
      </c>
      <c r="S944" s="31" t="s">
        <v>2068</v>
      </c>
      <c r="T944" s="31" t="s">
        <v>3999</v>
      </c>
      <c r="U944" s="31" t="s">
        <v>3302</v>
      </c>
      <c r="W944" s="31" t="s">
        <v>4000</v>
      </c>
      <c r="Y944" s="42"/>
      <c r="Z944" s="43"/>
      <c r="AA944" s="42"/>
      <c r="AB944" s="7"/>
      <c r="AC944" s="5"/>
      <c r="AD944" s="7"/>
      <c r="AE944" s="7"/>
      <c r="AF944" s="7"/>
      <c r="AG944" s="35"/>
      <c r="AH944" s="7"/>
      <c r="AI944" s="5"/>
      <c r="AJ944" s="9"/>
      <c r="AK944" s="9"/>
      <c r="AL944" s="9"/>
      <c r="AM944" s="5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</row>
    <row r="945" spans="2:148" ht="18.75">
      <c r="B945" s="13"/>
      <c r="C945" s="31"/>
      <c r="D945" s="32"/>
      <c r="E945" s="32">
        <v>170386</v>
      </c>
      <c r="G945" s="13" t="s">
        <v>2884</v>
      </c>
      <c r="H945" s="13" t="s">
        <v>3855</v>
      </c>
      <c r="I945" s="13" t="s">
        <v>1080</v>
      </c>
      <c r="L945" s="13" t="s">
        <v>1080</v>
      </c>
      <c r="M945" s="31">
        <v>78747</v>
      </c>
      <c r="N945" s="40">
        <v>875</v>
      </c>
      <c r="O945" s="51">
        <v>56.29</v>
      </c>
      <c r="P945" s="30">
        <v>36917</v>
      </c>
      <c r="Q945" s="30">
        <v>37148</v>
      </c>
      <c r="R945" s="31" t="s">
        <v>1252</v>
      </c>
      <c r="S945" s="31" t="s">
        <v>1253</v>
      </c>
      <c r="T945" s="31" t="s">
        <v>1254</v>
      </c>
      <c r="U945" s="31" t="s">
        <v>3302</v>
      </c>
      <c r="W945" s="31" t="s">
        <v>1081</v>
      </c>
      <c r="Y945" s="42"/>
      <c r="Z945" s="43"/>
      <c r="AA945" s="42"/>
      <c r="AB945" s="7"/>
      <c r="AC945" s="5"/>
      <c r="AD945" s="7"/>
      <c r="AE945" s="7"/>
      <c r="AF945" s="7"/>
      <c r="AG945" s="35"/>
      <c r="AH945" s="7"/>
      <c r="AI945" s="5"/>
      <c r="AJ945" s="9"/>
      <c r="AK945" s="9"/>
      <c r="AL945" s="9"/>
      <c r="AM945" s="5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</row>
    <row r="946" spans="2:148" ht="18.75">
      <c r="B946" s="13"/>
      <c r="C946" s="31"/>
      <c r="D946" s="32"/>
      <c r="G946" s="13" t="s">
        <v>967</v>
      </c>
      <c r="H946" s="13" t="s">
        <v>968</v>
      </c>
      <c r="I946" s="13" t="s">
        <v>969</v>
      </c>
      <c r="L946" s="13" t="s">
        <v>2621</v>
      </c>
      <c r="M946" s="31">
        <v>78727</v>
      </c>
      <c r="N946" s="40">
        <v>180</v>
      </c>
      <c r="O946" s="51">
        <v>17.5</v>
      </c>
      <c r="P946" s="30">
        <v>34516</v>
      </c>
      <c r="Q946" s="30">
        <v>34661</v>
      </c>
      <c r="R946" s="30"/>
      <c r="S946" s="31" t="s">
        <v>970</v>
      </c>
      <c r="T946" s="31" t="s">
        <v>318</v>
      </c>
      <c r="U946" s="31" t="s">
        <v>3302</v>
      </c>
      <c r="W946" s="31" t="s">
        <v>3512</v>
      </c>
      <c r="Y946" s="42"/>
      <c r="Z946" s="43"/>
      <c r="AA946" s="42"/>
      <c r="AB946" s="7"/>
      <c r="AC946" s="5"/>
      <c r="AD946" s="7"/>
      <c r="AE946" s="7"/>
      <c r="AF946" s="7"/>
      <c r="AG946" s="35"/>
      <c r="AH946" s="7"/>
      <c r="AI946" s="5"/>
      <c r="AJ946" s="9"/>
      <c r="AK946" s="9"/>
      <c r="AL946" s="9"/>
      <c r="AM946" s="5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</row>
    <row r="947" spans="2:148" ht="18.75">
      <c r="B947" s="13"/>
      <c r="C947" s="31"/>
      <c r="D947" s="32"/>
      <c r="G947" s="13" t="s">
        <v>319</v>
      </c>
      <c r="H947" s="13" t="s">
        <v>320</v>
      </c>
      <c r="I947" s="13" t="s">
        <v>321</v>
      </c>
      <c r="L947" s="13" t="s">
        <v>2622</v>
      </c>
      <c r="M947" s="31">
        <v>78727</v>
      </c>
      <c r="N947" s="40">
        <v>120</v>
      </c>
      <c r="O947" s="51">
        <v>6.1</v>
      </c>
      <c r="P947" s="30">
        <v>34583</v>
      </c>
      <c r="Q947" s="30">
        <v>34661</v>
      </c>
      <c r="R947" s="30"/>
      <c r="S947" s="31" t="s">
        <v>970</v>
      </c>
      <c r="T947" s="31" t="s">
        <v>318</v>
      </c>
      <c r="U947" s="31" t="s">
        <v>3302</v>
      </c>
      <c r="W947" s="31" t="s">
        <v>3513</v>
      </c>
      <c r="Y947" s="42"/>
      <c r="Z947" s="43"/>
      <c r="AA947" s="42"/>
      <c r="AB947" s="7"/>
      <c r="AC947" s="5"/>
      <c r="AD947" s="7"/>
      <c r="AE947" s="7"/>
      <c r="AF947" s="7"/>
      <c r="AG947" s="35"/>
      <c r="AH947" s="7"/>
      <c r="AI947" s="5"/>
      <c r="AJ947" s="9"/>
      <c r="AK947" s="9"/>
      <c r="AL947" s="9"/>
      <c r="AM947" s="5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</row>
    <row r="948" spans="2:148" ht="18.75">
      <c r="B948" s="13"/>
      <c r="C948" s="31"/>
      <c r="D948" s="32"/>
      <c r="G948" s="13" t="s">
        <v>1988</v>
      </c>
      <c r="H948" s="13" t="s">
        <v>322</v>
      </c>
      <c r="I948" s="13" t="s">
        <v>323</v>
      </c>
      <c r="L948" s="13" t="s">
        <v>2623</v>
      </c>
      <c r="M948" s="31">
        <v>78664</v>
      </c>
      <c r="N948" s="40">
        <v>240</v>
      </c>
      <c r="O948" s="51">
        <v>14</v>
      </c>
      <c r="P948" s="30" t="s">
        <v>411</v>
      </c>
      <c r="Q948" s="30" t="s">
        <v>411</v>
      </c>
      <c r="R948" s="30"/>
      <c r="S948" s="31" t="s">
        <v>1215</v>
      </c>
      <c r="T948" s="31" t="s">
        <v>1215</v>
      </c>
      <c r="U948" s="31" t="s">
        <v>3302</v>
      </c>
      <c r="W948" s="31" t="s">
        <v>3529</v>
      </c>
      <c r="Y948" s="42"/>
      <c r="Z948" s="43"/>
      <c r="AA948" s="42"/>
      <c r="AB948" s="7"/>
      <c r="AC948" s="5"/>
      <c r="AD948" s="7"/>
      <c r="AE948" s="7"/>
      <c r="AF948" s="7"/>
      <c r="AG948" s="35"/>
      <c r="AH948" s="7"/>
      <c r="AI948" s="5"/>
      <c r="AJ948" s="9"/>
      <c r="AK948" s="9"/>
      <c r="AL948" s="9"/>
      <c r="AM948" s="5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</row>
    <row r="949" spans="2:148" ht="18.75">
      <c r="B949" s="13"/>
      <c r="C949" s="31"/>
      <c r="D949" s="32"/>
      <c r="G949" s="13" t="s">
        <v>1988</v>
      </c>
      <c r="H949" s="13" t="s">
        <v>2652</v>
      </c>
      <c r="I949" s="13" t="s">
        <v>2653</v>
      </c>
      <c r="L949" s="13" t="s">
        <v>2624</v>
      </c>
      <c r="M949" s="31">
        <v>78664</v>
      </c>
      <c r="N949" s="40">
        <v>240</v>
      </c>
      <c r="O949" s="51">
        <v>14</v>
      </c>
      <c r="P949" s="30" t="s">
        <v>411</v>
      </c>
      <c r="Q949" s="30" t="s">
        <v>411</v>
      </c>
      <c r="R949" s="30"/>
      <c r="S949" s="31" t="s">
        <v>1215</v>
      </c>
      <c r="T949" s="31" t="s">
        <v>1215</v>
      </c>
      <c r="U949" s="31" t="s">
        <v>3302</v>
      </c>
      <c r="W949" s="31" t="s">
        <v>341</v>
      </c>
      <c r="Y949" s="42"/>
      <c r="Z949" s="43"/>
      <c r="AA949" s="42"/>
      <c r="AB949" s="7"/>
      <c r="AC949" s="5"/>
      <c r="AD949" s="7"/>
      <c r="AE949" s="7"/>
      <c r="AF949" s="7"/>
      <c r="AG949" s="35"/>
      <c r="AH949" s="7"/>
      <c r="AI949" s="5"/>
      <c r="AJ949" s="9"/>
      <c r="AK949" s="9"/>
      <c r="AL949" s="9"/>
      <c r="AM949" s="5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</row>
    <row r="950" spans="2:148" ht="18.75">
      <c r="B950" s="13"/>
      <c r="C950" s="31"/>
      <c r="D950" s="32"/>
      <c r="E950" s="124">
        <v>11229558</v>
      </c>
      <c r="F950" s="13"/>
      <c r="G950" s="125" t="s">
        <v>5656</v>
      </c>
      <c r="H950" s="125" t="s">
        <v>5655</v>
      </c>
      <c r="I950" s="125" t="s">
        <v>5191</v>
      </c>
      <c r="J950" s="126">
        <v>5111306</v>
      </c>
      <c r="K950" s="13"/>
      <c r="M950" s="126" t="s">
        <v>3642</v>
      </c>
      <c r="N950" s="31">
        <v>371</v>
      </c>
      <c r="O950" s="129">
        <v>5.01</v>
      </c>
      <c r="P950" s="127">
        <v>41918</v>
      </c>
      <c r="Q950" s="127">
        <v>42311</v>
      </c>
      <c r="R950" s="31" t="s">
        <v>4073</v>
      </c>
      <c r="S950" s="126" t="s">
        <v>5150</v>
      </c>
      <c r="T950" s="126" t="s">
        <v>119</v>
      </c>
      <c r="U950" s="31" t="s">
        <v>177</v>
      </c>
      <c r="W950" s="31" t="s">
        <v>5261</v>
      </c>
      <c r="Y950" s="42"/>
      <c r="Z950" s="43"/>
      <c r="AA950" s="42"/>
      <c r="AB950" s="7"/>
      <c r="AC950" s="5"/>
      <c r="AD950" s="7"/>
      <c r="AE950" s="7"/>
      <c r="AF950" s="7"/>
      <c r="AG950" s="35"/>
      <c r="AH950" s="7"/>
      <c r="AI950" s="5"/>
      <c r="AJ950" s="9"/>
      <c r="AK950" s="9"/>
      <c r="AL950" s="9"/>
      <c r="AM950" s="5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</row>
    <row r="951" spans="2:148" ht="18.75">
      <c r="B951" s="13"/>
      <c r="C951" s="31"/>
      <c r="D951" s="32"/>
      <c r="E951" s="124">
        <v>11485904</v>
      </c>
      <c r="F951" s="13"/>
      <c r="G951" s="125" t="s">
        <v>5657</v>
      </c>
      <c r="H951" s="125" t="s">
        <v>5658</v>
      </c>
      <c r="I951" s="125" t="s">
        <v>5191</v>
      </c>
      <c r="J951" s="126">
        <v>5111306</v>
      </c>
      <c r="K951" s="13"/>
      <c r="M951" s="126" t="s">
        <v>3642</v>
      </c>
      <c r="N951" s="31">
        <v>363</v>
      </c>
      <c r="O951" s="129">
        <v>5.01</v>
      </c>
      <c r="P951" s="127">
        <v>42417</v>
      </c>
      <c r="Q951" s="127">
        <v>42531</v>
      </c>
      <c r="R951" s="31" t="s">
        <v>4073</v>
      </c>
      <c r="S951" s="126" t="s">
        <v>5150</v>
      </c>
      <c r="T951" s="126" t="s">
        <v>119</v>
      </c>
      <c r="U951" s="126" t="s">
        <v>906</v>
      </c>
      <c r="V951" s="126"/>
      <c r="W951" s="31" t="s">
        <v>5675</v>
      </c>
      <c r="Y951" s="42"/>
      <c r="Z951" s="43"/>
      <c r="AA951" s="42"/>
      <c r="AB951" s="7"/>
      <c r="AC951" s="5"/>
      <c r="AD951" s="7"/>
      <c r="AE951" s="7"/>
      <c r="AF951" s="7"/>
      <c r="AG951" s="35"/>
      <c r="AH951" s="7"/>
      <c r="AI951" s="5"/>
      <c r="AJ951" s="9"/>
      <c r="AK951" s="9"/>
      <c r="AL951" s="9"/>
      <c r="AM951" s="5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</row>
    <row r="952" spans="2:148" ht="18.75">
      <c r="B952" s="13"/>
      <c r="C952" s="31"/>
      <c r="D952" s="32"/>
      <c r="E952" s="32">
        <v>167103</v>
      </c>
      <c r="G952" s="13" t="s">
        <v>2397</v>
      </c>
      <c r="H952" s="13" t="s">
        <v>472</v>
      </c>
      <c r="I952" s="13" t="s">
        <v>3566</v>
      </c>
      <c r="L952" s="13" t="s">
        <v>2625</v>
      </c>
      <c r="M952" s="31">
        <v>78758</v>
      </c>
      <c r="N952" s="40">
        <v>168</v>
      </c>
      <c r="O952" s="51">
        <v>16.322</v>
      </c>
      <c r="P952" s="30">
        <v>36797</v>
      </c>
      <c r="Q952" s="30">
        <v>36882</v>
      </c>
      <c r="R952" s="30"/>
      <c r="S952" s="31" t="s">
        <v>2398</v>
      </c>
      <c r="T952" s="31" t="s">
        <v>2399</v>
      </c>
      <c r="U952" s="31" t="s">
        <v>3302</v>
      </c>
      <c r="W952" s="31" t="s">
        <v>1753</v>
      </c>
      <c r="Y952" s="42"/>
      <c r="Z952" s="43"/>
      <c r="AA952" s="42"/>
      <c r="AB952" s="7"/>
      <c r="AC952" s="5"/>
      <c r="AD952" s="7"/>
      <c r="AE952" s="7"/>
      <c r="AF952" s="7"/>
      <c r="AG952" s="35"/>
      <c r="AH952" s="7"/>
      <c r="AI952" s="5"/>
      <c r="AJ952" s="9"/>
      <c r="AK952" s="9"/>
      <c r="AL952" s="9"/>
      <c r="AM952" s="5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  <c r="ER952" s="9"/>
    </row>
    <row r="953" spans="2:148" ht="18.75">
      <c r="B953" s="13"/>
      <c r="C953" s="31"/>
      <c r="D953" s="32"/>
      <c r="E953" s="32">
        <v>106918</v>
      </c>
      <c r="G953" s="13" t="s">
        <v>2807</v>
      </c>
      <c r="H953" s="13" t="s">
        <v>94</v>
      </c>
      <c r="I953" s="13" t="s">
        <v>2584</v>
      </c>
      <c r="L953" s="13" t="s">
        <v>2585</v>
      </c>
      <c r="M953" s="31">
        <v>78749</v>
      </c>
      <c r="N953" s="40">
        <v>390</v>
      </c>
      <c r="O953" s="51">
        <v>22.65</v>
      </c>
      <c r="P953" s="30">
        <v>36444</v>
      </c>
      <c r="Q953" s="30">
        <v>36607</v>
      </c>
      <c r="R953" s="30"/>
      <c r="S953" s="31" t="s">
        <v>2808</v>
      </c>
      <c r="T953" s="31" t="s">
        <v>2809</v>
      </c>
      <c r="U953" s="31" t="s">
        <v>3302</v>
      </c>
      <c r="W953" s="31" t="s">
        <v>2815</v>
      </c>
      <c r="Y953" s="42"/>
      <c r="Z953" s="43"/>
      <c r="AA953" s="42"/>
      <c r="AB953" s="7"/>
      <c r="AC953" s="5"/>
      <c r="AD953" s="7"/>
      <c r="AE953" s="7"/>
      <c r="AF953" s="7"/>
      <c r="AG953" s="35"/>
      <c r="AH953" s="7"/>
      <c r="AI953" s="5"/>
      <c r="AJ953" s="9"/>
      <c r="AK953" s="9"/>
      <c r="AL953" s="9"/>
      <c r="AM953" s="5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</row>
    <row r="954" spans="2:148" ht="18.75">
      <c r="B954" s="13"/>
      <c r="C954" s="31"/>
      <c r="D954" s="32"/>
      <c r="E954" s="58">
        <v>297418</v>
      </c>
      <c r="G954" s="54" t="s">
        <v>3657</v>
      </c>
      <c r="H954" s="54" t="s">
        <v>2537</v>
      </c>
      <c r="I954" s="54" t="s">
        <v>3658</v>
      </c>
      <c r="J954" s="91">
        <v>3219617</v>
      </c>
      <c r="K954" s="91"/>
      <c r="L954" s="54" t="s">
        <v>3658</v>
      </c>
      <c r="M954" s="91">
        <v>78749</v>
      </c>
      <c r="N954" s="91">
        <v>208</v>
      </c>
      <c r="O954" s="98">
        <v>28.76</v>
      </c>
      <c r="P954" s="57">
        <v>38875</v>
      </c>
      <c r="Q954" s="57">
        <v>39055</v>
      </c>
      <c r="R954" s="92" t="s">
        <v>4325</v>
      </c>
      <c r="S954" s="92" t="s">
        <v>724</v>
      </c>
      <c r="T954" s="92" t="s">
        <v>3819</v>
      </c>
      <c r="U954" s="31" t="s">
        <v>3302</v>
      </c>
      <c r="W954" s="31" t="s">
        <v>1814</v>
      </c>
      <c r="Y954" s="42"/>
      <c r="Z954" s="43"/>
      <c r="AA954" s="42"/>
      <c r="AB954" s="7"/>
      <c r="AC954" s="5"/>
      <c r="AD954" s="7"/>
      <c r="AE954" s="7"/>
      <c r="AF954" s="7"/>
      <c r="AG954" s="35"/>
      <c r="AH954" s="7"/>
      <c r="AI954" s="5"/>
      <c r="AJ954" s="9"/>
      <c r="AK954" s="9"/>
      <c r="AL954" s="9"/>
      <c r="AM954" s="5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</row>
    <row r="955" spans="2:148" ht="18.75">
      <c r="B955" s="13"/>
      <c r="C955" s="31"/>
      <c r="D955" s="32"/>
      <c r="E955" s="152">
        <v>10662555</v>
      </c>
      <c r="F955" s="153"/>
      <c r="G955" s="154" t="s">
        <v>2892</v>
      </c>
      <c r="H955" s="154" t="s">
        <v>2890</v>
      </c>
      <c r="I955" s="154" t="s">
        <v>2893</v>
      </c>
      <c r="J955" s="155">
        <v>3334852</v>
      </c>
      <c r="K955" s="154" t="s">
        <v>2891</v>
      </c>
      <c r="L955" s="154">
        <v>3334852</v>
      </c>
      <c r="M955" s="155" t="s">
        <v>3642</v>
      </c>
      <c r="N955" s="155">
        <v>283</v>
      </c>
      <c r="O955" s="159">
        <v>2.894</v>
      </c>
      <c r="P955" s="172">
        <v>40823</v>
      </c>
      <c r="Q955" s="172">
        <v>41088</v>
      </c>
      <c r="R955" s="156" t="s">
        <v>4325</v>
      </c>
      <c r="S955" s="155" t="s">
        <v>526</v>
      </c>
      <c r="T955" s="155" t="s">
        <v>2223</v>
      </c>
      <c r="U955" s="156" t="s">
        <v>3302</v>
      </c>
      <c r="V955" s="156"/>
      <c r="W955" s="156" t="s">
        <v>656</v>
      </c>
      <c r="Y955" s="42"/>
      <c r="Z955" s="43"/>
      <c r="AA955" s="42"/>
      <c r="AB955" s="7"/>
      <c r="AC955" s="5"/>
      <c r="AD955" s="7"/>
      <c r="AE955" s="7"/>
      <c r="AF955" s="7"/>
      <c r="AG955" s="35"/>
      <c r="AH955" s="7"/>
      <c r="AI955" s="5"/>
      <c r="AJ955" s="9"/>
      <c r="AK955" s="9"/>
      <c r="AL955" s="9"/>
      <c r="AM955" s="5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  <c r="ER955" s="9"/>
    </row>
    <row r="956" spans="2:148" ht="18.75">
      <c r="B956" s="13"/>
      <c r="C956" s="31"/>
      <c r="D956" s="32"/>
      <c r="E956" s="152">
        <v>11404165</v>
      </c>
      <c r="F956" s="153"/>
      <c r="G956" s="154" t="s">
        <v>5464</v>
      </c>
      <c r="H956" s="154" t="s">
        <v>5465</v>
      </c>
      <c r="I956" s="154" t="s">
        <v>6042</v>
      </c>
      <c r="J956" s="155">
        <v>1032116</v>
      </c>
      <c r="K956" s="153"/>
      <c r="L956" s="153"/>
      <c r="M956" s="155" t="s">
        <v>534</v>
      </c>
      <c r="N956" s="155">
        <v>135</v>
      </c>
      <c r="O956" s="159">
        <v>0.66</v>
      </c>
      <c r="P956" s="157">
        <v>42236</v>
      </c>
      <c r="Q956" s="157">
        <v>42587</v>
      </c>
      <c r="R956" s="155" t="s">
        <v>4460</v>
      </c>
      <c r="S956" s="155" t="s">
        <v>5511</v>
      </c>
      <c r="T956" s="155" t="s">
        <v>4674</v>
      </c>
      <c r="U956" s="31" t="s">
        <v>177</v>
      </c>
      <c r="W956" s="156" t="s">
        <v>5551</v>
      </c>
      <c r="Y956" s="42"/>
      <c r="Z956" s="43"/>
      <c r="AA956" s="42"/>
      <c r="AB956" s="7"/>
      <c r="AC956" s="5"/>
      <c r="AD956" s="7"/>
      <c r="AE956" s="7"/>
      <c r="AF956" s="7"/>
      <c r="AG956" s="35"/>
      <c r="AH956" s="7"/>
      <c r="AI956" s="5"/>
      <c r="AJ956" s="9"/>
      <c r="AK956" s="9"/>
      <c r="AL956" s="9"/>
      <c r="AM956" s="5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</row>
    <row r="957" spans="2:148" ht="18.75">
      <c r="B957" s="13"/>
      <c r="C957" s="31"/>
      <c r="D957" s="32"/>
      <c r="E957" s="61"/>
      <c r="G957" s="13" t="s">
        <v>2664</v>
      </c>
      <c r="H957" s="13" t="s">
        <v>2665</v>
      </c>
      <c r="I957" s="13" t="s">
        <v>1484</v>
      </c>
      <c r="L957" s="13" t="s">
        <v>984</v>
      </c>
      <c r="M957" s="31">
        <v>78729</v>
      </c>
      <c r="N957" s="40">
        <v>272</v>
      </c>
      <c r="O957" s="51">
        <v>22.59</v>
      </c>
      <c r="P957" s="30">
        <v>35306</v>
      </c>
      <c r="Q957" s="30">
        <v>35517</v>
      </c>
      <c r="R957" s="30"/>
      <c r="S957" s="31" t="s">
        <v>2666</v>
      </c>
      <c r="T957" s="31" t="s">
        <v>2048</v>
      </c>
      <c r="U957" s="31" t="s">
        <v>3302</v>
      </c>
      <c r="W957" s="31" t="s">
        <v>3521</v>
      </c>
      <c r="Y957" s="42"/>
      <c r="Z957" s="43"/>
      <c r="AA957" s="42"/>
      <c r="AB957" s="7"/>
      <c r="AC957" s="5"/>
      <c r="AD957" s="7"/>
      <c r="AE957" s="7"/>
      <c r="AF957" s="7"/>
      <c r="AG957" s="35"/>
      <c r="AH957" s="7"/>
      <c r="AI957" s="5"/>
      <c r="AJ957" s="9"/>
      <c r="AK957" s="9"/>
      <c r="AL957" s="9"/>
      <c r="AM957" s="5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</row>
    <row r="958" spans="1:148" ht="18.75">
      <c r="A958" s="124"/>
      <c r="B958" s="13"/>
      <c r="D958" s="32"/>
      <c r="E958" s="58">
        <v>271579</v>
      </c>
      <c r="G958" s="54" t="s">
        <v>2157</v>
      </c>
      <c r="H958" s="54" t="s">
        <v>2153</v>
      </c>
      <c r="I958" s="54" t="s">
        <v>130</v>
      </c>
      <c r="J958" s="91">
        <v>572648</v>
      </c>
      <c r="K958" s="91"/>
      <c r="L958" s="54" t="s">
        <v>2158</v>
      </c>
      <c r="M958" s="31">
        <v>78741</v>
      </c>
      <c r="N958" s="60">
        <v>7</v>
      </c>
      <c r="O958" s="98">
        <v>0.463</v>
      </c>
      <c r="P958" s="57">
        <v>38548</v>
      </c>
      <c r="Q958" s="57">
        <v>38783</v>
      </c>
      <c r="R958" s="31" t="s">
        <v>4073</v>
      </c>
      <c r="S958" s="31" t="s">
        <v>1601</v>
      </c>
      <c r="T958" s="31" t="s">
        <v>1602</v>
      </c>
      <c r="U958" s="31" t="s">
        <v>3302</v>
      </c>
      <c r="W958" s="31" t="s">
        <v>730</v>
      </c>
      <c r="Y958" s="42"/>
      <c r="Z958" s="43"/>
      <c r="AA958" s="42"/>
      <c r="AB958" s="7"/>
      <c r="AC958" s="5"/>
      <c r="AD958" s="7"/>
      <c r="AE958" s="7"/>
      <c r="AF958" s="7"/>
      <c r="AG958" s="35"/>
      <c r="AH958" s="7"/>
      <c r="AI958" s="5"/>
      <c r="AJ958" s="9"/>
      <c r="AK958" s="9"/>
      <c r="AL958" s="9"/>
      <c r="AM958" s="5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</row>
    <row r="959" spans="2:148" ht="18.75">
      <c r="B959" s="13"/>
      <c r="C959" s="31"/>
      <c r="D959" s="32"/>
      <c r="E959" s="124">
        <v>11600280</v>
      </c>
      <c r="G959" s="125" t="s">
        <v>5911</v>
      </c>
      <c r="H959" s="125" t="s">
        <v>5912</v>
      </c>
      <c r="I959" s="125" t="s">
        <v>5913</v>
      </c>
      <c r="J959" s="126">
        <v>3052997</v>
      </c>
      <c r="K959" s="13"/>
      <c r="M959" s="126" t="s">
        <v>4071</v>
      </c>
      <c r="N959" s="31">
        <v>65</v>
      </c>
      <c r="O959" s="129">
        <v>5.45</v>
      </c>
      <c r="P959" s="127">
        <v>42628</v>
      </c>
      <c r="Q959" s="13"/>
      <c r="R959" s="31" t="s">
        <v>6014</v>
      </c>
      <c r="S959" s="126" t="s">
        <v>5669</v>
      </c>
      <c r="T959" s="126" t="s">
        <v>5651</v>
      </c>
      <c r="U959" s="126" t="s">
        <v>907</v>
      </c>
      <c r="V959" s="126"/>
      <c r="W959" s="31" t="s">
        <v>5939</v>
      </c>
      <c r="Y959" s="42"/>
      <c r="Z959" s="43"/>
      <c r="AA959" s="42"/>
      <c r="AB959" s="7"/>
      <c r="AC959" s="5"/>
      <c r="AD959" s="7"/>
      <c r="AE959" s="7"/>
      <c r="AF959" s="7"/>
      <c r="AG959" s="35"/>
      <c r="AH959" s="7"/>
      <c r="AI959" s="5"/>
      <c r="AJ959" s="9"/>
      <c r="AK959" s="9"/>
      <c r="AL959" s="9"/>
      <c r="AM959" s="5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</row>
    <row r="960" spans="2:148" ht="18.75">
      <c r="B960" s="13"/>
      <c r="C960" s="31"/>
      <c r="D960" s="32"/>
      <c r="E960" s="32" t="s">
        <v>3980</v>
      </c>
      <c r="G960" s="13" t="s">
        <v>337</v>
      </c>
      <c r="H960" s="13" t="s">
        <v>3981</v>
      </c>
      <c r="I960" s="13" t="s">
        <v>3646</v>
      </c>
      <c r="J960" s="31">
        <v>3312508</v>
      </c>
      <c r="L960" s="34"/>
      <c r="M960" s="31" t="s">
        <v>534</v>
      </c>
      <c r="N960" s="91">
        <v>50</v>
      </c>
      <c r="O960" s="98">
        <v>1</v>
      </c>
      <c r="P960" s="57">
        <v>39338</v>
      </c>
      <c r="Q960" s="57">
        <v>39682</v>
      </c>
      <c r="R960" s="31" t="s">
        <v>4073</v>
      </c>
      <c r="S960" s="92" t="s">
        <v>2512</v>
      </c>
      <c r="T960" s="31" t="s">
        <v>2511</v>
      </c>
      <c r="U960" s="92" t="s">
        <v>906</v>
      </c>
      <c r="V960" s="92"/>
      <c r="W960" s="92" t="s">
        <v>4069</v>
      </c>
      <c r="Y960" s="42"/>
      <c r="Z960" s="43"/>
      <c r="AA960" s="42"/>
      <c r="AB960" s="7"/>
      <c r="AC960" s="5"/>
      <c r="AD960" s="7"/>
      <c r="AE960" s="7"/>
      <c r="AF960" s="7"/>
      <c r="AG960" s="35"/>
      <c r="AH960" s="7"/>
      <c r="AI960" s="5"/>
      <c r="AJ960" s="9"/>
      <c r="AK960" s="9"/>
      <c r="AL960" s="9"/>
      <c r="AM960" s="5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</row>
    <row r="961" spans="2:148" ht="18.75">
      <c r="B961" s="13"/>
      <c r="C961" s="31"/>
      <c r="D961" s="32"/>
      <c r="E961" s="32" t="s">
        <v>492</v>
      </c>
      <c r="G961" s="13" t="s">
        <v>1899</v>
      </c>
      <c r="H961" s="13" t="s">
        <v>2316</v>
      </c>
      <c r="I961" s="13" t="s">
        <v>1805</v>
      </c>
      <c r="L961" s="13" t="s">
        <v>2458</v>
      </c>
      <c r="M961" s="31">
        <v>78741</v>
      </c>
      <c r="N961" s="31">
        <v>47</v>
      </c>
      <c r="O961" s="51">
        <v>6.6</v>
      </c>
      <c r="P961" s="30">
        <v>37214</v>
      </c>
      <c r="Q961" s="57">
        <v>39056</v>
      </c>
      <c r="R961" s="92" t="s">
        <v>4325</v>
      </c>
      <c r="S961" s="31" t="s">
        <v>930</v>
      </c>
      <c r="T961" s="31" t="s">
        <v>2973</v>
      </c>
      <c r="U961" s="31" t="s">
        <v>554</v>
      </c>
      <c r="W961" s="31" t="s">
        <v>4000</v>
      </c>
      <c r="Y961" s="42"/>
      <c r="Z961" s="43"/>
      <c r="AA961" s="42"/>
      <c r="AB961" s="7"/>
      <c r="AC961" s="5"/>
      <c r="AD961" s="7"/>
      <c r="AE961" s="7"/>
      <c r="AF961" s="7"/>
      <c r="AG961" s="35"/>
      <c r="AH961" s="7"/>
      <c r="AI961" s="5"/>
      <c r="AJ961" s="9"/>
      <c r="AK961" s="9"/>
      <c r="AL961" s="9"/>
      <c r="AM961" s="5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</row>
    <row r="962" spans="2:148" ht="18.75">
      <c r="B962" s="13"/>
      <c r="C962" s="31"/>
      <c r="D962" s="32"/>
      <c r="E962" s="124">
        <v>11596456</v>
      </c>
      <c r="G962" s="125" t="s">
        <v>5884</v>
      </c>
      <c r="H962" s="125" t="s">
        <v>5885</v>
      </c>
      <c r="I962" s="125" t="s">
        <v>5886</v>
      </c>
      <c r="J962" s="126">
        <v>5243404</v>
      </c>
      <c r="K962" s="13"/>
      <c r="M962" s="126" t="s">
        <v>3624</v>
      </c>
      <c r="N962" s="31">
        <v>11</v>
      </c>
      <c r="O962" s="129">
        <v>0.704</v>
      </c>
      <c r="P962" s="127">
        <v>42622</v>
      </c>
      <c r="Q962" s="13"/>
      <c r="R962" s="126" t="s">
        <v>4460</v>
      </c>
      <c r="S962" s="126" t="s">
        <v>5887</v>
      </c>
      <c r="T962" s="126" t="s">
        <v>2575</v>
      </c>
      <c r="U962" s="126" t="s">
        <v>907</v>
      </c>
      <c r="V962" s="126">
        <v>1</v>
      </c>
      <c r="W962" s="31" t="s">
        <v>5939</v>
      </c>
      <c r="Y962" s="42"/>
      <c r="Z962" s="43"/>
      <c r="AA962" s="42"/>
      <c r="AB962" s="7"/>
      <c r="AC962" s="5"/>
      <c r="AD962" s="7"/>
      <c r="AE962" s="7"/>
      <c r="AF962" s="7"/>
      <c r="AG962" s="35"/>
      <c r="AH962" s="7"/>
      <c r="AI962" s="5"/>
      <c r="AJ962" s="9"/>
      <c r="AK962" s="9"/>
      <c r="AL962" s="9"/>
      <c r="AM962" s="5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</row>
    <row r="963" spans="2:148" ht="18.75">
      <c r="B963" s="13"/>
      <c r="C963" s="31"/>
      <c r="D963" s="32"/>
      <c r="E963" s="58">
        <v>311243</v>
      </c>
      <c r="G963" s="54" t="s">
        <v>709</v>
      </c>
      <c r="H963" s="54" t="s">
        <v>1585</v>
      </c>
      <c r="I963" s="54" t="s">
        <v>710</v>
      </c>
      <c r="J963" s="91">
        <v>474974</v>
      </c>
      <c r="K963" s="91"/>
      <c r="L963" s="54" t="s">
        <v>710</v>
      </c>
      <c r="M963" s="91">
        <v>78705</v>
      </c>
      <c r="N963" s="91">
        <v>178</v>
      </c>
      <c r="O963" s="98">
        <v>0.3856</v>
      </c>
      <c r="P963" s="57">
        <v>39115</v>
      </c>
      <c r="Q963" s="57">
        <v>39218</v>
      </c>
      <c r="R963" s="92" t="s">
        <v>2012</v>
      </c>
      <c r="S963" s="92" t="s">
        <v>3930</v>
      </c>
      <c r="T963" s="31" t="s">
        <v>3931</v>
      </c>
      <c r="U963" s="31" t="s">
        <v>3302</v>
      </c>
      <c r="W963" s="92" t="s">
        <v>2259</v>
      </c>
      <c r="Y963" s="42"/>
      <c r="Z963" s="43"/>
      <c r="AA963" s="42"/>
      <c r="AB963" s="7"/>
      <c r="AC963" s="5"/>
      <c r="AD963" s="7"/>
      <c r="AE963" s="7"/>
      <c r="AF963" s="7"/>
      <c r="AG963" s="35"/>
      <c r="AH963" s="7"/>
      <c r="AI963" s="5"/>
      <c r="AJ963" s="9"/>
      <c r="AK963" s="9"/>
      <c r="AL963" s="9"/>
      <c r="AM963" s="5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</row>
    <row r="964" spans="2:148" ht="18.75">
      <c r="B964" s="13"/>
      <c r="C964" s="31"/>
      <c r="D964" s="32"/>
      <c r="E964" s="58">
        <v>10036607</v>
      </c>
      <c r="G964" s="54" t="s">
        <v>3849</v>
      </c>
      <c r="H964" s="54" t="s">
        <v>3850</v>
      </c>
      <c r="I964" s="54" t="s">
        <v>3851</v>
      </c>
      <c r="J964" s="91"/>
      <c r="K964" s="91"/>
      <c r="L964" s="54" t="s">
        <v>3851</v>
      </c>
      <c r="M964" s="91">
        <v>78734</v>
      </c>
      <c r="N964" s="91">
        <v>19</v>
      </c>
      <c r="O964" s="98">
        <v>5.68</v>
      </c>
      <c r="P964" s="57">
        <v>39226</v>
      </c>
      <c r="Q964" s="13"/>
      <c r="R964" s="54"/>
      <c r="S964" s="92" t="s">
        <v>572</v>
      </c>
      <c r="T964" s="31" t="s">
        <v>573</v>
      </c>
      <c r="U964" s="92" t="s">
        <v>554</v>
      </c>
      <c r="V964" s="92"/>
      <c r="W964" s="92" t="s">
        <v>2258</v>
      </c>
      <c r="Y964" s="42"/>
      <c r="Z964" s="43"/>
      <c r="AA964" s="42"/>
      <c r="AB964" s="7"/>
      <c r="AC964" s="5"/>
      <c r="AD964" s="7"/>
      <c r="AE964" s="7"/>
      <c r="AF964" s="7"/>
      <c r="AG964" s="35"/>
      <c r="AH964" s="7"/>
      <c r="AI964" s="5"/>
      <c r="AJ964" s="9"/>
      <c r="AK964" s="9"/>
      <c r="AL964" s="9"/>
      <c r="AM964" s="5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  <c r="ER964" s="9"/>
    </row>
    <row r="965" spans="2:148" ht="18.75">
      <c r="B965" s="13"/>
      <c r="C965" s="31"/>
      <c r="D965" s="32"/>
      <c r="E965" s="32" t="s">
        <v>1162</v>
      </c>
      <c r="G965" s="13" t="s">
        <v>2897</v>
      </c>
      <c r="H965" s="13" t="s">
        <v>2775</v>
      </c>
      <c r="I965" s="13" t="s">
        <v>2776</v>
      </c>
      <c r="J965" s="31">
        <v>3325867</v>
      </c>
      <c r="L965" s="57"/>
      <c r="M965" s="31" t="s">
        <v>2777</v>
      </c>
      <c r="N965" s="31">
        <v>18</v>
      </c>
      <c r="O965" s="51">
        <v>2.5</v>
      </c>
      <c r="P965" s="57">
        <v>39386</v>
      </c>
      <c r="Q965" s="57">
        <v>39776</v>
      </c>
      <c r="R965" s="31" t="s">
        <v>4073</v>
      </c>
      <c r="S965" s="92" t="s">
        <v>3979</v>
      </c>
      <c r="T965" s="31" t="s">
        <v>2532</v>
      </c>
      <c r="U965" s="92" t="s">
        <v>906</v>
      </c>
      <c r="V965" s="92"/>
      <c r="W965" s="31" t="s">
        <v>2291</v>
      </c>
      <c r="Y965" s="42"/>
      <c r="Z965" s="43"/>
      <c r="AA965" s="42"/>
      <c r="AB965" s="7"/>
      <c r="AC965" s="5"/>
      <c r="AD965" s="7"/>
      <c r="AE965" s="7"/>
      <c r="AF965" s="7"/>
      <c r="AG965" s="35"/>
      <c r="AH965" s="7"/>
      <c r="AI965" s="5"/>
      <c r="AJ965" s="9"/>
      <c r="AK965" s="9"/>
      <c r="AL965" s="9"/>
      <c r="AM965" s="5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</row>
    <row r="966" spans="2:148" ht="18.75">
      <c r="B966" s="13"/>
      <c r="C966" s="31"/>
      <c r="D966" s="32"/>
      <c r="E966" s="32" t="s">
        <v>258</v>
      </c>
      <c r="G966" s="13" t="s">
        <v>602</v>
      </c>
      <c r="H966" s="13" t="s">
        <v>257</v>
      </c>
      <c r="I966" s="13" t="s">
        <v>535</v>
      </c>
      <c r="J966" s="31">
        <v>850082</v>
      </c>
      <c r="L966" s="34"/>
      <c r="M966" s="31" t="s">
        <v>536</v>
      </c>
      <c r="N966" s="91">
        <v>21</v>
      </c>
      <c r="O966" s="98">
        <v>0.91</v>
      </c>
      <c r="P966" s="57">
        <v>39275</v>
      </c>
      <c r="Q966" s="57">
        <v>39637</v>
      </c>
      <c r="R966" s="92" t="s">
        <v>4073</v>
      </c>
      <c r="S966" s="92" t="s">
        <v>1648</v>
      </c>
      <c r="T966" s="31" t="s">
        <v>1649</v>
      </c>
      <c r="U966" s="31" t="s">
        <v>3302</v>
      </c>
      <c r="W966" s="92" t="s">
        <v>4069</v>
      </c>
      <c r="Y966" s="42"/>
      <c r="Z966" s="43"/>
      <c r="AA966" s="42"/>
      <c r="AB966" s="7"/>
      <c r="AC966" s="5"/>
      <c r="AD966" s="7"/>
      <c r="AE966" s="7"/>
      <c r="AF966" s="7"/>
      <c r="AG966" s="35"/>
      <c r="AH966" s="7"/>
      <c r="AI966" s="5"/>
      <c r="AJ966" s="9"/>
      <c r="AK966" s="9"/>
      <c r="AL966" s="9"/>
      <c r="AM966" s="5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</row>
    <row r="967" spans="2:148" ht="18.75">
      <c r="B967" s="13"/>
      <c r="C967" s="31"/>
      <c r="D967" s="32"/>
      <c r="E967" s="56" t="s">
        <v>3785</v>
      </c>
      <c r="G967" s="54" t="s">
        <v>2592</v>
      </c>
      <c r="H967" s="54" t="s">
        <v>2038</v>
      </c>
      <c r="I967" s="54" t="s">
        <v>704</v>
      </c>
      <c r="J967" s="91">
        <v>850484</v>
      </c>
      <c r="K967" s="91"/>
      <c r="L967" s="54" t="s">
        <v>704</v>
      </c>
      <c r="M967" s="91">
        <v>78752</v>
      </c>
      <c r="N967" s="31">
        <v>8</v>
      </c>
      <c r="O967" s="98">
        <v>0.294</v>
      </c>
      <c r="P967" s="57">
        <v>39140</v>
      </c>
      <c r="Q967" s="57">
        <v>39588</v>
      </c>
      <c r="R967" s="31" t="s">
        <v>4073</v>
      </c>
      <c r="S967" s="92" t="s">
        <v>3784</v>
      </c>
      <c r="T967" s="31" t="s">
        <v>2280</v>
      </c>
      <c r="U967" s="92" t="s">
        <v>906</v>
      </c>
      <c r="V967" s="92"/>
      <c r="W967" s="92" t="s">
        <v>2259</v>
      </c>
      <c r="Y967" s="42"/>
      <c r="Z967" s="43"/>
      <c r="AA967" s="42"/>
      <c r="AB967" s="7"/>
      <c r="AC967" s="5"/>
      <c r="AD967" s="7"/>
      <c r="AE967" s="7"/>
      <c r="AF967" s="7"/>
      <c r="AG967" s="35"/>
      <c r="AH967" s="7"/>
      <c r="AI967" s="5"/>
      <c r="AJ967" s="9"/>
      <c r="AK967" s="9"/>
      <c r="AL967" s="9"/>
      <c r="AM967" s="5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</row>
    <row r="968" spans="2:148" ht="18.75">
      <c r="B968" s="13"/>
      <c r="C968" s="31"/>
      <c r="D968" s="32"/>
      <c r="E968" s="32">
        <v>169448</v>
      </c>
      <c r="G968" s="13" t="s">
        <v>727</v>
      </c>
      <c r="H968" s="13" t="s">
        <v>1665</v>
      </c>
      <c r="I968" s="13" t="s">
        <v>1064</v>
      </c>
      <c r="L968" s="13" t="s">
        <v>959</v>
      </c>
      <c r="M968" s="31">
        <v>78748</v>
      </c>
      <c r="N968" s="40">
        <v>348</v>
      </c>
      <c r="O968" s="51">
        <v>28.736</v>
      </c>
      <c r="P968" s="30">
        <v>36887</v>
      </c>
      <c r="Q968" s="30">
        <v>37195</v>
      </c>
      <c r="R968" s="30"/>
      <c r="S968" s="31" t="s">
        <v>728</v>
      </c>
      <c r="T968" s="31" t="s">
        <v>729</v>
      </c>
      <c r="U968" s="31" t="s">
        <v>554</v>
      </c>
      <c r="W968" s="31" t="s">
        <v>3794</v>
      </c>
      <c r="Y968" s="42"/>
      <c r="Z968" s="16"/>
      <c r="AA968" s="42"/>
      <c r="AB968" s="7"/>
      <c r="AC968" s="5"/>
      <c r="AD968" s="7"/>
      <c r="AE968" s="7"/>
      <c r="AF968" s="7"/>
      <c r="AG968" s="35"/>
      <c r="AH968" s="7"/>
      <c r="AI968" s="5"/>
      <c r="AJ968" s="9"/>
      <c r="AK968" s="9"/>
      <c r="AL968" s="9"/>
      <c r="AM968" s="5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  <c r="ER968" s="9"/>
    </row>
    <row r="969" spans="1:148" ht="18.75">
      <c r="A969" s="124"/>
      <c r="B969" s="13"/>
      <c r="C969" s="125"/>
      <c r="D969" s="32"/>
      <c r="E969" s="58">
        <v>252283</v>
      </c>
      <c r="G969" s="54" t="s">
        <v>2448</v>
      </c>
      <c r="H969" s="54" t="s">
        <v>3585</v>
      </c>
      <c r="I969" s="13" t="s">
        <v>4384</v>
      </c>
      <c r="L969" s="54" t="s">
        <v>2449</v>
      </c>
      <c r="M969" s="31">
        <v>78702</v>
      </c>
      <c r="N969" s="91">
        <v>18</v>
      </c>
      <c r="O969" s="98">
        <v>0.393</v>
      </c>
      <c r="P969" s="57">
        <v>38453</v>
      </c>
      <c r="Q969" s="57">
        <v>38741</v>
      </c>
      <c r="R969" s="31" t="s">
        <v>1149</v>
      </c>
      <c r="S969" s="31" t="s">
        <v>3009</v>
      </c>
      <c r="T969" s="92" t="s">
        <v>3010</v>
      </c>
      <c r="U969" s="31" t="s">
        <v>3302</v>
      </c>
      <c r="W969" s="31" t="s">
        <v>3014</v>
      </c>
      <c r="Y969" s="42"/>
      <c r="Z969" s="16"/>
      <c r="AA969" s="42"/>
      <c r="AB969" s="7"/>
      <c r="AC969" s="5"/>
      <c r="AD969" s="7"/>
      <c r="AE969" s="7"/>
      <c r="AF969" s="7"/>
      <c r="AG969" s="35"/>
      <c r="AH969" s="7"/>
      <c r="AI969" s="5"/>
      <c r="AJ969" s="9"/>
      <c r="AK969" s="9"/>
      <c r="AL969" s="9"/>
      <c r="AM969" s="5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  <c r="ER969" s="9"/>
    </row>
    <row r="970" spans="1:148" ht="18.75">
      <c r="A970" s="124"/>
      <c r="B970" s="13"/>
      <c r="C970" s="125"/>
      <c r="D970" s="32"/>
      <c r="E970" s="32">
        <v>10094478</v>
      </c>
      <c r="G970" s="13" t="s">
        <v>21</v>
      </c>
      <c r="H970" s="13" t="s">
        <v>22</v>
      </c>
      <c r="I970" s="13" t="s">
        <v>23</v>
      </c>
      <c r="J970" s="31">
        <v>232558</v>
      </c>
      <c r="L970" s="57"/>
      <c r="M970" s="31" t="s">
        <v>3920</v>
      </c>
      <c r="N970" s="31">
        <v>18</v>
      </c>
      <c r="O970" s="51">
        <v>1.4</v>
      </c>
      <c r="P970" s="57">
        <v>39419</v>
      </c>
      <c r="Q970" s="57">
        <v>39638</v>
      </c>
      <c r="R970" s="92" t="s">
        <v>1655</v>
      </c>
      <c r="S970" s="92" t="s">
        <v>3864</v>
      </c>
      <c r="T970" s="31" t="s">
        <v>4317</v>
      </c>
      <c r="U970" s="31" t="s">
        <v>3302</v>
      </c>
      <c r="W970" s="31" t="s">
        <v>2291</v>
      </c>
      <c r="Y970" s="42"/>
      <c r="Z970" s="16"/>
      <c r="AA970" s="42"/>
      <c r="AB970" s="7"/>
      <c r="AC970" s="5"/>
      <c r="AD970" s="7"/>
      <c r="AE970" s="7"/>
      <c r="AF970" s="7"/>
      <c r="AG970" s="35"/>
      <c r="AH970" s="7"/>
      <c r="AI970" s="5"/>
      <c r="AJ970" s="9"/>
      <c r="AK970" s="9"/>
      <c r="AL970" s="9"/>
      <c r="AM970" s="5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</row>
    <row r="971" spans="2:148" ht="18.75">
      <c r="B971" s="13"/>
      <c r="C971" s="31"/>
      <c r="D971" s="32"/>
      <c r="E971" s="168">
        <v>253290</v>
      </c>
      <c r="F971" s="156"/>
      <c r="G971" s="169" t="s">
        <v>3582</v>
      </c>
      <c r="H971" s="169" t="s">
        <v>4383</v>
      </c>
      <c r="I971" s="153" t="s">
        <v>3910</v>
      </c>
      <c r="J971" s="156">
        <v>3155882</v>
      </c>
      <c r="K971" s="156"/>
      <c r="L971" s="169" t="s">
        <v>3583</v>
      </c>
      <c r="M971" s="156">
        <v>78748</v>
      </c>
      <c r="N971" s="170">
        <v>253</v>
      </c>
      <c r="O971" s="175">
        <v>56.556000000000004</v>
      </c>
      <c r="P971" s="172">
        <v>38484</v>
      </c>
      <c r="Q971" s="172">
        <v>38726</v>
      </c>
      <c r="R971" s="156" t="s">
        <v>4325</v>
      </c>
      <c r="S971" s="156" t="s">
        <v>3011</v>
      </c>
      <c r="T971" s="163" t="s">
        <v>295</v>
      </c>
      <c r="U971" s="156" t="s">
        <v>3302</v>
      </c>
      <c r="V971" s="156"/>
      <c r="W971" s="156" t="s">
        <v>3014</v>
      </c>
      <c r="Y971" s="42"/>
      <c r="Z971" s="43"/>
      <c r="AA971" s="42"/>
      <c r="AB971" s="7"/>
      <c r="AC971" s="5"/>
      <c r="AD971" s="7"/>
      <c r="AE971" s="7"/>
      <c r="AF971" s="7"/>
      <c r="AG971" s="35"/>
      <c r="AH971" s="7"/>
      <c r="AI971" s="5"/>
      <c r="AJ971" s="9"/>
      <c r="AK971" s="9"/>
      <c r="AL971" s="9"/>
      <c r="AM971" s="5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</row>
    <row r="972" spans="2:148" ht="18.75">
      <c r="B972" s="13"/>
      <c r="C972" s="31"/>
      <c r="D972" s="32"/>
      <c r="G972" s="13" t="s">
        <v>2667</v>
      </c>
      <c r="H972" s="13" t="s">
        <v>1113</v>
      </c>
      <c r="I972" s="13" t="s">
        <v>3048</v>
      </c>
      <c r="L972" s="13" t="s">
        <v>985</v>
      </c>
      <c r="M972" s="31">
        <v>78705</v>
      </c>
      <c r="N972" s="40">
        <v>27</v>
      </c>
      <c r="O972" s="51">
        <v>0.8</v>
      </c>
      <c r="P972" s="30">
        <v>35811</v>
      </c>
      <c r="Q972" s="30">
        <v>36041</v>
      </c>
      <c r="R972" s="30"/>
      <c r="S972" s="31" t="s">
        <v>2671</v>
      </c>
      <c r="T972" s="31" t="s">
        <v>2672</v>
      </c>
      <c r="U972" s="31" t="s">
        <v>3302</v>
      </c>
      <c r="W972" s="31" t="s">
        <v>3527</v>
      </c>
      <c r="Y972" s="42"/>
      <c r="Z972" s="43"/>
      <c r="AA972" s="42"/>
      <c r="AB972" s="7"/>
      <c r="AC972" s="5"/>
      <c r="AD972" s="7"/>
      <c r="AE972" s="7"/>
      <c r="AF972" s="7"/>
      <c r="AG972" s="35"/>
      <c r="AH972" s="7"/>
      <c r="AI972" s="5"/>
      <c r="AJ972" s="9"/>
      <c r="AK972" s="9"/>
      <c r="AL972" s="9"/>
      <c r="AM972" s="5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</row>
    <row r="973" spans="2:148" ht="18.75">
      <c r="B973" s="13"/>
      <c r="C973" s="31"/>
      <c r="D973" s="32"/>
      <c r="G973" s="13" t="s">
        <v>3135</v>
      </c>
      <c r="H973" s="13" t="s">
        <v>1934</v>
      </c>
      <c r="I973" s="13" t="s">
        <v>1935</v>
      </c>
      <c r="L973" s="13" t="s">
        <v>986</v>
      </c>
      <c r="M973" s="31">
        <v>78759</v>
      </c>
      <c r="N973" s="40">
        <v>59.03999948501587</v>
      </c>
      <c r="O973" s="51">
        <v>3.2799999713897705</v>
      </c>
      <c r="P973" s="30">
        <v>35555</v>
      </c>
      <c r="Q973" s="30">
        <v>35717</v>
      </c>
      <c r="R973" s="30"/>
      <c r="S973" s="31" t="s">
        <v>3136</v>
      </c>
      <c r="T973" s="31" t="s">
        <v>3137</v>
      </c>
      <c r="U973" s="31" t="s">
        <v>3302</v>
      </c>
      <c r="W973" s="31" t="s">
        <v>3524</v>
      </c>
      <c r="Y973" s="42"/>
      <c r="Z973" s="7"/>
      <c r="AA973" s="42"/>
      <c r="AB973" s="7"/>
      <c r="AC973" s="5"/>
      <c r="AD973" s="7"/>
      <c r="AE973" s="7"/>
      <c r="AF973" s="7"/>
      <c r="AG973" s="35"/>
      <c r="AH973" s="7"/>
      <c r="AI973" s="5"/>
      <c r="AJ973" s="9"/>
      <c r="AK973" s="9"/>
      <c r="AL973" s="9"/>
      <c r="AM973" s="5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</row>
    <row r="974" spans="1:148" ht="18.75">
      <c r="A974" s="58"/>
      <c r="B974" s="31"/>
      <c r="C974" s="91"/>
      <c r="D974" s="32"/>
      <c r="G974" s="13" t="s">
        <v>3138</v>
      </c>
      <c r="H974" s="13" t="s">
        <v>3139</v>
      </c>
      <c r="I974" s="13" t="s">
        <v>1011</v>
      </c>
      <c r="L974" s="13" t="s">
        <v>987</v>
      </c>
      <c r="M974" s="31">
        <v>78717</v>
      </c>
      <c r="N974" s="40">
        <v>286</v>
      </c>
      <c r="O974" s="51">
        <v>28.29</v>
      </c>
      <c r="P974" s="30">
        <v>35055</v>
      </c>
      <c r="Q974" s="30">
        <v>35264</v>
      </c>
      <c r="R974" s="30"/>
      <c r="S974" s="31" t="s">
        <v>2288</v>
      </c>
      <c r="T974" s="31" t="s">
        <v>3618</v>
      </c>
      <c r="U974" s="31" t="s">
        <v>3302</v>
      </c>
      <c r="W974" s="31" t="s">
        <v>3518</v>
      </c>
      <c r="Y974" s="42"/>
      <c r="Z974" s="7"/>
      <c r="AA974" s="42"/>
      <c r="AB974" s="7"/>
      <c r="AC974" s="5"/>
      <c r="AD974" s="7"/>
      <c r="AE974" s="7"/>
      <c r="AF974" s="7"/>
      <c r="AG974" s="35"/>
      <c r="AH974" s="7"/>
      <c r="AI974" s="5"/>
      <c r="AJ974" s="9"/>
      <c r="AK974" s="9"/>
      <c r="AL974" s="9"/>
      <c r="AM974" s="5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</row>
    <row r="975" spans="2:148" ht="18.75">
      <c r="B975" s="13"/>
      <c r="C975" s="31"/>
      <c r="D975" s="32"/>
      <c r="G975" s="13" t="s">
        <v>1772</v>
      </c>
      <c r="H975" s="13" t="s">
        <v>3156</v>
      </c>
      <c r="I975" s="13" t="s">
        <v>1011</v>
      </c>
      <c r="L975" s="13" t="s">
        <v>987</v>
      </c>
      <c r="M975" s="31">
        <v>78717</v>
      </c>
      <c r="N975" s="40">
        <v>232</v>
      </c>
      <c r="O975" s="51">
        <v>12.8</v>
      </c>
      <c r="P975" s="30">
        <v>35517</v>
      </c>
      <c r="Q975" s="30">
        <v>35713</v>
      </c>
      <c r="R975" s="30"/>
      <c r="S975" s="31" t="s">
        <v>2288</v>
      </c>
      <c r="T975" s="31" t="s">
        <v>3618</v>
      </c>
      <c r="U975" s="31" t="s">
        <v>3302</v>
      </c>
      <c r="W975" s="31" t="s">
        <v>3523</v>
      </c>
      <c r="Y975" s="42"/>
      <c r="Z975" s="43"/>
      <c r="AA975" s="42"/>
      <c r="AB975" s="7"/>
      <c r="AC975" s="5"/>
      <c r="AD975" s="7"/>
      <c r="AE975" s="7"/>
      <c r="AF975" s="7"/>
      <c r="AG975" s="35"/>
      <c r="AH975" s="7"/>
      <c r="AI975" s="5"/>
      <c r="AJ975" s="9"/>
      <c r="AK975" s="9"/>
      <c r="AL975" s="9"/>
      <c r="AM975" s="5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</row>
    <row r="976" spans="4:148" ht="18.75">
      <c r="D976" s="32"/>
      <c r="G976" s="13" t="s">
        <v>2958</v>
      </c>
      <c r="H976" s="13" t="s">
        <v>95</v>
      </c>
      <c r="I976" s="13" t="s">
        <v>2957</v>
      </c>
      <c r="L976" s="13" t="s">
        <v>2055</v>
      </c>
      <c r="M976" s="31">
        <v>78729</v>
      </c>
      <c r="N976" s="40">
        <v>232</v>
      </c>
      <c r="O976" s="51">
        <v>12.3</v>
      </c>
      <c r="P976" s="30">
        <v>36502</v>
      </c>
      <c r="Q976" s="30">
        <v>36691</v>
      </c>
      <c r="R976" s="30"/>
      <c r="S976" s="31" t="s">
        <v>2959</v>
      </c>
      <c r="T976" s="31" t="s">
        <v>2960</v>
      </c>
      <c r="U976" s="31" t="s">
        <v>3302</v>
      </c>
      <c r="W976" s="31" t="s">
        <v>2815</v>
      </c>
      <c r="Y976" s="42"/>
      <c r="Z976" s="43"/>
      <c r="AA976" s="42"/>
      <c r="AB976" s="7"/>
      <c r="AC976" s="5"/>
      <c r="AD976" s="7"/>
      <c r="AE976" s="7"/>
      <c r="AF976" s="7"/>
      <c r="AG976" s="35"/>
      <c r="AH976" s="7"/>
      <c r="AI976" s="5"/>
      <c r="AJ976" s="9"/>
      <c r="AK976" s="9"/>
      <c r="AL976" s="9"/>
      <c r="AM976" s="5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</row>
    <row r="977" spans="4:148" ht="18.75">
      <c r="D977" s="32"/>
      <c r="E977" s="58">
        <v>247747</v>
      </c>
      <c r="G977" s="54" t="s">
        <v>2363</v>
      </c>
      <c r="H977" s="13" t="s">
        <v>3403</v>
      </c>
      <c r="I977" s="13" t="s">
        <v>3858</v>
      </c>
      <c r="L977" s="13" t="s">
        <v>1266</v>
      </c>
      <c r="M977" s="31">
        <v>78745</v>
      </c>
      <c r="N977" s="40">
        <v>352</v>
      </c>
      <c r="O977" s="51">
        <v>17.3</v>
      </c>
      <c r="P977" s="30">
        <v>36964</v>
      </c>
      <c r="Q977" s="30">
        <v>37144</v>
      </c>
      <c r="R977" s="31" t="s">
        <v>4325</v>
      </c>
      <c r="S977" s="31" t="s">
        <v>4326</v>
      </c>
      <c r="T977" s="31" t="s">
        <v>1023</v>
      </c>
      <c r="U977" s="31" t="s">
        <v>3302</v>
      </c>
      <c r="W977" s="31" t="s">
        <v>1081</v>
      </c>
      <c r="Y977" s="42"/>
      <c r="Z977" s="43"/>
      <c r="AA977" s="42"/>
      <c r="AB977" s="7"/>
      <c r="AC977" s="5"/>
      <c r="AD977" s="7"/>
      <c r="AE977" s="7"/>
      <c r="AF977" s="7"/>
      <c r="AG977" s="35"/>
      <c r="AH977" s="7"/>
      <c r="AI977" s="5"/>
      <c r="AJ977" s="9"/>
      <c r="AK977" s="9"/>
      <c r="AL977" s="9"/>
      <c r="AM977" s="5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</row>
    <row r="978" spans="4:148" ht="18.75">
      <c r="D978" s="32"/>
      <c r="E978" s="160">
        <v>10123189</v>
      </c>
      <c r="F978" s="156"/>
      <c r="G978" s="153" t="s">
        <v>42</v>
      </c>
      <c r="H978" s="153" t="s">
        <v>1187</v>
      </c>
      <c r="I978" s="153" t="s">
        <v>1184</v>
      </c>
      <c r="J978" s="155">
        <v>3382354</v>
      </c>
      <c r="K978" s="156"/>
      <c r="L978" s="153"/>
      <c r="M978" s="156">
        <v>78758</v>
      </c>
      <c r="N978" s="156">
        <v>13</v>
      </c>
      <c r="O978" s="162">
        <v>1.09</v>
      </c>
      <c r="P978" s="172">
        <v>39517</v>
      </c>
      <c r="Q978" s="172">
        <v>39905</v>
      </c>
      <c r="R978" s="156" t="s">
        <v>4073</v>
      </c>
      <c r="S978" s="163" t="s">
        <v>782</v>
      </c>
      <c r="T978" s="156" t="s">
        <v>783</v>
      </c>
      <c r="U978" s="156" t="s">
        <v>2049</v>
      </c>
      <c r="V978" s="156"/>
      <c r="W978" s="156" t="s">
        <v>3886</v>
      </c>
      <c r="Y978" s="42"/>
      <c r="Z978" s="43"/>
      <c r="AA978" s="42"/>
      <c r="AB978" s="7"/>
      <c r="AC978" s="5"/>
      <c r="AD978" s="7"/>
      <c r="AE978" s="7"/>
      <c r="AF978" s="7"/>
      <c r="AG978" s="35"/>
      <c r="AH978" s="7"/>
      <c r="AI978" s="5"/>
      <c r="AJ978" s="9"/>
      <c r="AK978" s="9"/>
      <c r="AL978" s="9"/>
      <c r="AM978" s="5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</row>
    <row r="979" spans="1:148" ht="18.75">
      <c r="A979" s="124"/>
      <c r="B979" s="13"/>
      <c r="C979" s="125"/>
      <c r="D979" s="32"/>
      <c r="E979" s="32" t="s">
        <v>1974</v>
      </c>
      <c r="F979" s="32"/>
      <c r="G979" s="13" t="s">
        <v>2993</v>
      </c>
      <c r="H979" s="32" t="s">
        <v>1975</v>
      </c>
      <c r="I979" s="32" t="s">
        <v>1536</v>
      </c>
      <c r="J979" s="31">
        <v>3194737</v>
      </c>
      <c r="K979" s="32" t="s">
        <v>3753</v>
      </c>
      <c r="L979" s="32">
        <v>3194737</v>
      </c>
      <c r="M979" s="31" t="s">
        <v>4038</v>
      </c>
      <c r="N979" s="31">
        <f>140+89</f>
        <v>229</v>
      </c>
      <c r="O979" s="51">
        <v>16.24</v>
      </c>
      <c r="P979" s="57">
        <v>39897</v>
      </c>
      <c r="Q979" s="57">
        <v>40724</v>
      </c>
      <c r="R979" s="31" t="s">
        <v>4325</v>
      </c>
      <c r="S979" s="31" t="s">
        <v>1537</v>
      </c>
      <c r="T979" s="31" t="s">
        <v>1538</v>
      </c>
      <c r="U979" s="126" t="s">
        <v>177</v>
      </c>
      <c r="V979" s="126"/>
      <c r="W979" s="31" t="s">
        <v>1630</v>
      </c>
      <c r="Y979" s="42"/>
      <c r="Z979" s="43"/>
      <c r="AA979" s="42"/>
      <c r="AB979" s="7"/>
      <c r="AC979" s="5"/>
      <c r="AD979" s="7"/>
      <c r="AE979" s="7"/>
      <c r="AF979" s="7"/>
      <c r="AG979" s="35"/>
      <c r="AH979" s="7"/>
      <c r="AI979" s="5"/>
      <c r="AJ979" s="9"/>
      <c r="AK979" s="9"/>
      <c r="AL979" s="9"/>
      <c r="AM979" s="5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</row>
    <row r="980" spans="2:148" ht="18.75">
      <c r="B980" s="13"/>
      <c r="C980" s="31"/>
      <c r="D980" s="32"/>
      <c r="E980" s="124">
        <v>10619895</v>
      </c>
      <c r="F980" s="13"/>
      <c r="G980" s="125" t="s">
        <v>3965</v>
      </c>
      <c r="H980" s="125" t="s">
        <v>3963</v>
      </c>
      <c r="I980" s="125" t="s">
        <v>3964</v>
      </c>
      <c r="J980" s="126">
        <v>3511528</v>
      </c>
      <c r="K980" s="13"/>
      <c r="M980" s="126" t="s">
        <v>4070</v>
      </c>
      <c r="N980" s="31">
        <v>20</v>
      </c>
      <c r="O980" s="51">
        <v>0.88</v>
      </c>
      <c r="P980" s="127">
        <v>40736</v>
      </c>
      <c r="Q980" s="57">
        <v>41089</v>
      </c>
      <c r="R980" s="31" t="s">
        <v>4073</v>
      </c>
      <c r="S980" s="126" t="s">
        <v>2137</v>
      </c>
      <c r="T980" s="126" t="s">
        <v>4452</v>
      </c>
      <c r="U980" s="31" t="s">
        <v>3302</v>
      </c>
      <c r="W980" s="31" t="s">
        <v>3104</v>
      </c>
      <c r="Y980" s="42"/>
      <c r="Z980" s="16"/>
      <c r="AA980" s="42"/>
      <c r="AB980" s="7"/>
      <c r="AC980" s="5"/>
      <c r="AD980" s="7"/>
      <c r="AE980" s="7"/>
      <c r="AF980" s="7"/>
      <c r="AG980" s="35"/>
      <c r="AH980" s="7"/>
      <c r="AI980" s="5"/>
      <c r="AJ980" s="9"/>
      <c r="AK980" s="9"/>
      <c r="AL980" s="9"/>
      <c r="AM980" s="5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</row>
    <row r="981" spans="2:148" ht="18.75">
      <c r="B981" s="13"/>
      <c r="C981" s="31"/>
      <c r="D981" s="32"/>
      <c r="E981" s="124">
        <v>10787736</v>
      </c>
      <c r="F981" s="13"/>
      <c r="G981" s="125" t="s">
        <v>4409</v>
      </c>
      <c r="H981" s="125" t="s">
        <v>4615</v>
      </c>
      <c r="I981" s="125" t="s">
        <v>4410</v>
      </c>
      <c r="J981" s="126">
        <v>245052</v>
      </c>
      <c r="K981" s="125"/>
      <c r="M981" s="126" t="s">
        <v>4070</v>
      </c>
      <c r="N981" s="31">
        <v>6</v>
      </c>
      <c r="O981" s="129">
        <v>0.242</v>
      </c>
      <c r="P981" s="127">
        <v>41086</v>
      </c>
      <c r="Q981" s="127">
        <v>41449</v>
      </c>
      <c r="R981" s="31" t="s">
        <v>4218</v>
      </c>
      <c r="S981" s="126" t="s">
        <v>1872</v>
      </c>
      <c r="T981" s="126" t="s">
        <v>2122</v>
      </c>
      <c r="U981" s="31" t="s">
        <v>3302</v>
      </c>
      <c r="V981" s="4"/>
      <c r="W981" s="31" t="s">
        <v>4461</v>
      </c>
      <c r="Y981" s="42"/>
      <c r="Z981" s="43"/>
      <c r="AA981" s="42"/>
      <c r="AB981" s="7"/>
      <c r="AC981" s="5"/>
      <c r="AD981" s="7"/>
      <c r="AE981" s="7"/>
      <c r="AF981" s="7"/>
      <c r="AG981" s="35"/>
      <c r="AH981" s="7"/>
      <c r="AI981" s="5"/>
      <c r="AJ981" s="9"/>
      <c r="AK981" s="9"/>
      <c r="AL981" s="9"/>
      <c r="AM981" s="5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</row>
    <row r="982" spans="2:148" ht="18.75">
      <c r="B982" s="13"/>
      <c r="C982" s="31"/>
      <c r="D982" s="32"/>
      <c r="E982" s="124">
        <v>10841852</v>
      </c>
      <c r="F982" s="13"/>
      <c r="G982" s="125" t="s">
        <v>4562</v>
      </c>
      <c r="H982" s="125" t="s">
        <v>4560</v>
      </c>
      <c r="I982" s="125" t="s">
        <v>4561</v>
      </c>
      <c r="J982" s="126">
        <v>3186005</v>
      </c>
      <c r="K982" s="13"/>
      <c r="M982" s="126" t="s">
        <v>3707</v>
      </c>
      <c r="N982" s="31">
        <v>351</v>
      </c>
      <c r="O982" s="129">
        <v>28.128</v>
      </c>
      <c r="P982" s="127">
        <v>41193</v>
      </c>
      <c r="Q982" s="127">
        <v>41617</v>
      </c>
      <c r="R982" s="31" t="s">
        <v>1871</v>
      </c>
      <c r="S982" s="126" t="s">
        <v>4603</v>
      </c>
      <c r="T982" s="126" t="s">
        <v>4492</v>
      </c>
      <c r="U982" s="4" t="s">
        <v>177</v>
      </c>
      <c r="V982" s="4"/>
      <c r="W982" s="31" t="s">
        <v>4629</v>
      </c>
      <c r="Y982" s="42"/>
      <c r="Z982" s="16"/>
      <c r="AA982" s="42"/>
      <c r="AB982" s="7"/>
      <c r="AC982" s="5"/>
      <c r="AD982" s="7"/>
      <c r="AE982" s="7"/>
      <c r="AF982" s="7"/>
      <c r="AG982" s="35"/>
      <c r="AH982" s="7"/>
      <c r="AI982" s="5"/>
      <c r="AJ982" s="9"/>
      <c r="AK982" s="9"/>
      <c r="AL982" s="9"/>
      <c r="AM982" s="5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</row>
    <row r="983" spans="2:148" ht="18.75">
      <c r="B983" s="13"/>
      <c r="C983" s="31"/>
      <c r="D983" s="32"/>
      <c r="E983" s="124">
        <v>11636497</v>
      </c>
      <c r="F983" s="13"/>
      <c r="G983" s="202" t="s">
        <v>5984</v>
      </c>
      <c r="H983" s="202" t="s">
        <v>5982</v>
      </c>
      <c r="I983" s="202" t="s">
        <v>5983</v>
      </c>
      <c r="J983" s="202">
        <v>3366151</v>
      </c>
      <c r="K983" s="13"/>
      <c r="M983" s="209" t="s">
        <v>3625</v>
      </c>
      <c r="N983" s="210">
        <v>350</v>
      </c>
      <c r="O983" s="211">
        <v>10.38</v>
      </c>
      <c r="P983" s="212">
        <v>42697</v>
      </c>
      <c r="Q983" s="202"/>
      <c r="R983" s="126" t="s">
        <v>5238</v>
      </c>
      <c r="S983" s="209" t="s">
        <v>352</v>
      </c>
      <c r="T983" s="209" t="s">
        <v>119</v>
      </c>
      <c r="U983" s="209" t="s">
        <v>907</v>
      </c>
      <c r="V983" s="209"/>
      <c r="W983" s="31" t="s">
        <v>6048</v>
      </c>
      <c r="Y983" s="42"/>
      <c r="Z983" s="16"/>
      <c r="AA983" s="42"/>
      <c r="AB983" s="7"/>
      <c r="AC983" s="5"/>
      <c r="AD983" s="7"/>
      <c r="AE983" s="7"/>
      <c r="AF983" s="7"/>
      <c r="AG983" s="35"/>
      <c r="AH983" s="7"/>
      <c r="AI983" s="5"/>
      <c r="AJ983" s="9"/>
      <c r="AK983" s="9"/>
      <c r="AL983" s="9"/>
      <c r="AM983" s="5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</row>
    <row r="984" spans="2:148" ht="18.75">
      <c r="B984" s="13"/>
      <c r="C984" s="31"/>
      <c r="D984" s="32"/>
      <c r="E984" s="152">
        <v>10896244</v>
      </c>
      <c r="F984" s="153"/>
      <c r="G984" s="154" t="s">
        <v>4656</v>
      </c>
      <c r="H984" s="154" t="s">
        <v>4654</v>
      </c>
      <c r="I984" s="154" t="s">
        <v>4655</v>
      </c>
      <c r="J984" s="155">
        <v>253275</v>
      </c>
      <c r="K984" s="153"/>
      <c r="L984" s="153"/>
      <c r="M984" s="155" t="s">
        <v>532</v>
      </c>
      <c r="N984" s="158">
        <v>55</v>
      </c>
      <c r="O984" s="159">
        <v>0.472</v>
      </c>
      <c r="P984" s="157">
        <v>41318</v>
      </c>
      <c r="Q984" s="157">
        <v>41457</v>
      </c>
      <c r="R984" s="155" t="s">
        <v>1871</v>
      </c>
      <c r="S984" s="155" t="s">
        <v>4686</v>
      </c>
      <c r="T984" s="155" t="s">
        <v>1863</v>
      </c>
      <c r="U984" s="31" t="s">
        <v>3302</v>
      </c>
      <c r="W984" s="156" t="s">
        <v>4698</v>
      </c>
      <c r="Y984" s="42"/>
      <c r="Z984" s="16"/>
      <c r="AA984" s="42"/>
      <c r="AB984" s="7"/>
      <c r="AC984" s="5"/>
      <c r="AD984" s="7"/>
      <c r="AE984" s="7"/>
      <c r="AF984" s="7"/>
      <c r="AG984" s="35"/>
      <c r="AH984" s="7"/>
      <c r="AI984" s="5"/>
      <c r="AJ984" s="9"/>
      <c r="AK984" s="9"/>
      <c r="AL984" s="9"/>
      <c r="AM984" s="5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</row>
    <row r="985" spans="2:148" ht="18.75">
      <c r="B985" s="13"/>
      <c r="C985" s="31"/>
      <c r="D985" s="32"/>
      <c r="E985" s="32">
        <v>10505718</v>
      </c>
      <c r="F985" s="32"/>
      <c r="G985" s="13" t="s">
        <v>3893</v>
      </c>
      <c r="H985" s="32" t="s">
        <v>3894</v>
      </c>
      <c r="I985" s="32" t="s">
        <v>3892</v>
      </c>
      <c r="J985" s="31">
        <v>235640</v>
      </c>
      <c r="K985" s="32"/>
      <c r="L985" s="32"/>
      <c r="M985" s="31">
        <v>78751</v>
      </c>
      <c r="N985" s="31">
        <v>23</v>
      </c>
      <c r="O985" s="51">
        <v>0.59</v>
      </c>
      <c r="P985" s="57">
        <v>40471</v>
      </c>
      <c r="Q985" s="57">
        <v>40585</v>
      </c>
      <c r="R985" s="31" t="s">
        <v>3718</v>
      </c>
      <c r="S985" s="31" t="s">
        <v>3895</v>
      </c>
      <c r="T985" s="31" t="s">
        <v>1702</v>
      </c>
      <c r="U985" s="31" t="s">
        <v>3302</v>
      </c>
      <c r="W985" s="31" t="s">
        <v>2555</v>
      </c>
      <c r="Y985" s="42"/>
      <c r="Z985" s="16"/>
      <c r="AA985" s="42"/>
      <c r="AB985" s="7"/>
      <c r="AC985" s="5"/>
      <c r="AD985" s="7"/>
      <c r="AE985" s="7"/>
      <c r="AF985" s="7"/>
      <c r="AG985" s="35"/>
      <c r="AH985" s="7"/>
      <c r="AI985" s="5"/>
      <c r="AJ985" s="9"/>
      <c r="AK985" s="9"/>
      <c r="AL985" s="9"/>
      <c r="AM985" s="5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  <c r="ER985" s="9"/>
    </row>
    <row r="986" spans="2:148" ht="18.75">
      <c r="B986" s="13"/>
      <c r="C986" s="31"/>
      <c r="D986" s="32"/>
      <c r="E986" s="58">
        <v>295489</v>
      </c>
      <c r="G986" s="54" t="s">
        <v>1900</v>
      </c>
      <c r="H986" s="55" t="s">
        <v>493</v>
      </c>
      <c r="I986" s="54" t="s">
        <v>1901</v>
      </c>
      <c r="J986" s="91">
        <v>247301</v>
      </c>
      <c r="K986" s="91"/>
      <c r="L986" s="54" t="s">
        <v>1901</v>
      </c>
      <c r="M986" s="91">
        <v>78705</v>
      </c>
      <c r="N986" s="91">
        <v>98</v>
      </c>
      <c r="O986" s="98">
        <v>0.6888</v>
      </c>
      <c r="P986" s="57">
        <v>38840</v>
      </c>
      <c r="Q986" s="57">
        <v>38965</v>
      </c>
      <c r="R986" s="31" t="s">
        <v>2012</v>
      </c>
      <c r="S986" s="92" t="s">
        <v>2536</v>
      </c>
      <c r="T986" s="92" t="s">
        <v>1384</v>
      </c>
      <c r="U986" s="31" t="s">
        <v>3302</v>
      </c>
      <c r="W986" s="31" t="s">
        <v>1814</v>
      </c>
      <c r="Y986" s="42"/>
      <c r="Z986" s="16"/>
      <c r="AA986" s="42"/>
      <c r="AB986" s="7"/>
      <c r="AC986" s="5"/>
      <c r="AD986" s="7"/>
      <c r="AE986" s="7"/>
      <c r="AF986" s="7"/>
      <c r="AG986" s="35"/>
      <c r="AH986" s="7"/>
      <c r="AI986" s="5"/>
      <c r="AJ986" s="9"/>
      <c r="AK986" s="9"/>
      <c r="AL986" s="9"/>
      <c r="AM986" s="5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  <c r="ER986" s="9"/>
    </row>
    <row r="987" spans="2:148" ht="18.75">
      <c r="B987" s="125"/>
      <c r="C987" s="31"/>
      <c r="D987" s="32"/>
      <c r="E987" s="58">
        <v>253555</v>
      </c>
      <c r="G987" s="54" t="s">
        <v>3328</v>
      </c>
      <c r="H987" s="54" t="s">
        <v>4010</v>
      </c>
      <c r="I987" s="13" t="s">
        <v>1933</v>
      </c>
      <c r="J987" s="31">
        <v>589670</v>
      </c>
      <c r="L987" s="54" t="s">
        <v>3329</v>
      </c>
      <c r="M987" s="31">
        <v>78705</v>
      </c>
      <c r="N987" s="91">
        <v>74</v>
      </c>
      <c r="O987" s="98">
        <v>0.47600000000000003</v>
      </c>
      <c r="P987" s="57">
        <v>38474</v>
      </c>
      <c r="Q987" s="57">
        <v>38637</v>
      </c>
      <c r="R987" s="31" t="s">
        <v>2012</v>
      </c>
      <c r="S987" s="31" t="s">
        <v>4247</v>
      </c>
      <c r="T987" s="92" t="s">
        <v>1384</v>
      </c>
      <c r="U987" s="31" t="s">
        <v>3302</v>
      </c>
      <c r="W987" s="31" t="s">
        <v>3014</v>
      </c>
      <c r="Y987" s="42"/>
      <c r="Z987" s="16"/>
      <c r="AB987" s="125"/>
      <c r="AC987" s="125"/>
      <c r="AD987" s="125"/>
      <c r="AE987" s="125"/>
      <c r="AF987" s="7"/>
      <c r="AG987" s="35"/>
      <c r="AH987" s="7"/>
      <c r="AI987" s="5"/>
      <c r="AJ987" s="9"/>
      <c r="AK987" s="9"/>
      <c r="AL987" s="9"/>
      <c r="AM987" s="5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</row>
    <row r="988" spans="2:148" ht="18.75">
      <c r="B988" s="13"/>
      <c r="C988" s="31"/>
      <c r="D988" s="32"/>
      <c r="E988" s="124">
        <v>10621566</v>
      </c>
      <c r="F988" s="13"/>
      <c r="G988" s="125" t="s">
        <v>3946</v>
      </c>
      <c r="H988" s="125" t="s">
        <v>2128</v>
      </c>
      <c r="I988" s="125" t="s">
        <v>3945</v>
      </c>
      <c r="J988" s="126">
        <v>3047292</v>
      </c>
      <c r="K988" s="13"/>
      <c r="M988" s="126" t="s">
        <v>3642</v>
      </c>
      <c r="N988" s="31">
        <v>392</v>
      </c>
      <c r="O988" s="51">
        <v>18.04</v>
      </c>
      <c r="P988" s="127">
        <v>40739</v>
      </c>
      <c r="Q988" s="13"/>
      <c r="R988" s="31" t="s">
        <v>4073</v>
      </c>
      <c r="S988" s="126" t="s">
        <v>2129</v>
      </c>
      <c r="T988" s="126" t="s">
        <v>2223</v>
      </c>
      <c r="U988" s="126" t="s">
        <v>554</v>
      </c>
      <c r="V988" s="126"/>
      <c r="W988" s="31" t="s">
        <v>3104</v>
      </c>
      <c r="Y988" s="42"/>
      <c r="Z988" s="16"/>
      <c r="AA988" s="42"/>
      <c r="AB988" s="7"/>
      <c r="AC988" s="5"/>
      <c r="AD988" s="7"/>
      <c r="AE988" s="7"/>
      <c r="AF988" s="7"/>
      <c r="AG988" s="35"/>
      <c r="AH988" s="7"/>
      <c r="AI988" s="5"/>
      <c r="AJ988" s="9"/>
      <c r="AK988" s="9"/>
      <c r="AL988" s="9"/>
      <c r="AM988" s="5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</row>
    <row r="989" spans="2:148" ht="18.75">
      <c r="B989" s="13"/>
      <c r="C989" s="31"/>
      <c r="D989" s="32"/>
      <c r="E989" s="124">
        <v>10837491</v>
      </c>
      <c r="F989" s="125"/>
      <c r="G989" s="125" t="s">
        <v>4508</v>
      </c>
      <c r="H989" s="125" t="s">
        <v>4511</v>
      </c>
      <c r="I989" s="125" t="s">
        <v>3945</v>
      </c>
      <c r="J989" s="126">
        <v>3047292</v>
      </c>
      <c r="K989" s="125"/>
      <c r="M989" s="126" t="s">
        <v>3642</v>
      </c>
      <c r="N989" s="31">
        <v>392</v>
      </c>
      <c r="O989" s="129">
        <v>17.85</v>
      </c>
      <c r="P989" s="127">
        <v>41184</v>
      </c>
      <c r="Q989" s="127">
        <v>41508</v>
      </c>
      <c r="R989" s="31" t="s">
        <v>259</v>
      </c>
      <c r="S989" s="126" t="s">
        <v>2243</v>
      </c>
      <c r="T989" s="126" t="s">
        <v>2223</v>
      </c>
      <c r="U989" s="31" t="s">
        <v>3302</v>
      </c>
      <c r="W989" s="31" t="s">
        <v>4514</v>
      </c>
      <c r="Y989" s="42"/>
      <c r="Z989" s="16"/>
      <c r="AA989" s="42"/>
      <c r="AB989" s="7"/>
      <c r="AC989" s="5"/>
      <c r="AD989" s="7"/>
      <c r="AE989" s="7"/>
      <c r="AF989" s="7"/>
      <c r="AG989" s="35"/>
      <c r="AH989" s="7"/>
      <c r="AI989" s="5"/>
      <c r="AJ989" s="9"/>
      <c r="AK989" s="9"/>
      <c r="AL989" s="9"/>
      <c r="AM989" s="5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  <c r="ER989" s="9"/>
    </row>
    <row r="990" spans="2:148" ht="18.75">
      <c r="B990" s="13"/>
      <c r="C990" s="31"/>
      <c r="D990" s="32"/>
      <c r="E990" s="124">
        <v>11088119</v>
      </c>
      <c r="F990" s="13"/>
      <c r="G990" s="125" t="s">
        <v>5361</v>
      </c>
      <c r="H990" s="125" t="s">
        <v>5547</v>
      </c>
      <c r="I990" s="125" t="s">
        <v>5548</v>
      </c>
      <c r="J990" s="126">
        <v>402212</v>
      </c>
      <c r="K990" s="13"/>
      <c r="M990" s="31">
        <v>78702</v>
      </c>
      <c r="N990" s="31">
        <v>347</v>
      </c>
      <c r="O990" s="129">
        <v>2.99</v>
      </c>
      <c r="P990" s="127">
        <v>41683</v>
      </c>
      <c r="Q990" s="127">
        <v>41985</v>
      </c>
      <c r="R990" s="31" t="s">
        <v>4460</v>
      </c>
      <c r="S990" s="126" t="s">
        <v>5362</v>
      </c>
      <c r="T990" s="126" t="s">
        <v>4674</v>
      </c>
      <c r="U990" s="126" t="s">
        <v>177</v>
      </c>
      <c r="V990" s="126"/>
      <c r="W990" s="31" t="s">
        <v>4990</v>
      </c>
      <c r="Y990" s="42"/>
      <c r="Z990" s="16"/>
      <c r="AA990" s="42"/>
      <c r="AB990" s="7"/>
      <c r="AC990" s="5"/>
      <c r="AD990" s="7"/>
      <c r="AE990" s="7"/>
      <c r="AF990" s="7"/>
      <c r="AG990" s="35"/>
      <c r="AH990" s="7"/>
      <c r="AI990" s="5"/>
      <c r="AJ990" s="9"/>
      <c r="AK990" s="9"/>
      <c r="AL990" s="9"/>
      <c r="AM990" s="5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  <c r="ER990" s="9"/>
    </row>
    <row r="991" spans="1:148" ht="18.75">
      <c r="A991" s="124"/>
      <c r="B991" s="13"/>
      <c r="C991" s="125"/>
      <c r="D991" s="32"/>
      <c r="E991" s="56" t="s">
        <v>3321</v>
      </c>
      <c r="G991" s="54" t="s">
        <v>1918</v>
      </c>
      <c r="H991" s="55" t="s">
        <v>1927</v>
      </c>
      <c r="I991" s="54" t="s">
        <v>1928</v>
      </c>
      <c r="J991" s="91">
        <v>159086</v>
      </c>
      <c r="K991" s="91"/>
      <c r="L991" s="54" t="s">
        <v>2934</v>
      </c>
      <c r="M991" s="91">
        <v>78749</v>
      </c>
      <c r="N991" s="91">
        <v>59</v>
      </c>
      <c r="O991" s="98">
        <v>6.37</v>
      </c>
      <c r="P991" s="57">
        <v>38883</v>
      </c>
      <c r="Q991" s="57">
        <v>39220</v>
      </c>
      <c r="R991" s="31" t="s">
        <v>1600</v>
      </c>
      <c r="S991" s="92" t="s">
        <v>2531</v>
      </c>
      <c r="T991" s="92" t="s">
        <v>2532</v>
      </c>
      <c r="U991" s="92" t="s">
        <v>906</v>
      </c>
      <c r="V991" s="92"/>
      <c r="W991" s="31" t="s">
        <v>1814</v>
      </c>
      <c r="Y991" s="42"/>
      <c r="Z991" s="16"/>
      <c r="AA991" s="42"/>
      <c r="AB991" s="7"/>
      <c r="AC991" s="5"/>
      <c r="AD991" s="7"/>
      <c r="AE991" s="7"/>
      <c r="AF991" s="7"/>
      <c r="AG991" s="35"/>
      <c r="AH991" s="7"/>
      <c r="AI991" s="5"/>
      <c r="AJ991" s="9"/>
      <c r="AK991" s="9"/>
      <c r="AL991" s="9"/>
      <c r="AM991" s="5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</row>
    <row r="992" spans="2:148" ht="18.75">
      <c r="B992" s="13"/>
      <c r="C992" s="31"/>
      <c r="D992" s="32"/>
      <c r="E992" s="32">
        <v>305218</v>
      </c>
      <c r="G992" s="32" t="s">
        <v>2452</v>
      </c>
      <c r="H992" s="32" t="s">
        <v>2355</v>
      </c>
      <c r="I992" s="32" t="s">
        <v>2453</v>
      </c>
      <c r="J992" s="31">
        <v>3152487</v>
      </c>
      <c r="L992" s="32" t="s">
        <v>2453</v>
      </c>
      <c r="M992" s="31">
        <v>78701</v>
      </c>
      <c r="N992" s="31">
        <v>178</v>
      </c>
      <c r="O992" s="51">
        <v>0.6069</v>
      </c>
      <c r="P992" s="30">
        <v>38992</v>
      </c>
      <c r="Q992" s="30">
        <v>39325</v>
      </c>
      <c r="R992" s="57" t="s">
        <v>1600</v>
      </c>
      <c r="S992" s="31" t="s">
        <v>2454</v>
      </c>
      <c r="T992" s="31" t="s">
        <v>1749</v>
      </c>
      <c r="U992" s="31" t="s">
        <v>3302</v>
      </c>
      <c r="W992" s="31" t="s">
        <v>769</v>
      </c>
      <c r="Y992" s="42"/>
      <c r="Z992" s="16"/>
      <c r="AA992" s="42"/>
      <c r="AB992" s="7"/>
      <c r="AC992" s="5"/>
      <c r="AD992" s="7"/>
      <c r="AE992" s="7"/>
      <c r="AF992" s="7"/>
      <c r="AG992" s="35"/>
      <c r="AH992" s="7"/>
      <c r="AI992" s="5"/>
      <c r="AJ992" s="9"/>
      <c r="AK992" s="9"/>
      <c r="AL992" s="9"/>
      <c r="AM992" s="5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</row>
    <row r="993" spans="2:148" ht="18.75">
      <c r="B993" s="13"/>
      <c r="C993" s="31"/>
      <c r="D993" s="32"/>
      <c r="G993" s="13" t="s">
        <v>772</v>
      </c>
      <c r="H993" s="13" t="s">
        <v>773</v>
      </c>
      <c r="I993" s="13" t="s">
        <v>774</v>
      </c>
      <c r="L993" s="13" t="s">
        <v>988</v>
      </c>
      <c r="M993" s="31">
        <v>78744</v>
      </c>
      <c r="N993" s="40">
        <v>383</v>
      </c>
      <c r="O993" s="51">
        <v>14.86</v>
      </c>
      <c r="P993" s="30">
        <v>31048</v>
      </c>
      <c r="Q993" s="30">
        <v>31107</v>
      </c>
      <c r="R993" s="30"/>
      <c r="S993" s="31" t="s">
        <v>775</v>
      </c>
      <c r="T993" s="31" t="s">
        <v>2880</v>
      </c>
      <c r="U993" s="31" t="s">
        <v>3302</v>
      </c>
      <c r="W993" s="31" t="s">
        <v>776</v>
      </c>
      <c r="Y993" s="42"/>
      <c r="Z993" s="16"/>
      <c r="AA993" s="42"/>
      <c r="AB993" s="7"/>
      <c r="AC993" s="5"/>
      <c r="AD993" s="7"/>
      <c r="AE993" s="7"/>
      <c r="AF993" s="7"/>
      <c r="AG993" s="35"/>
      <c r="AH993" s="7"/>
      <c r="AI993" s="5"/>
      <c r="AJ993" s="9"/>
      <c r="AK993" s="9"/>
      <c r="AL993" s="9"/>
      <c r="AM993" s="5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  <c r="EP993" s="9"/>
      <c r="EQ993" s="9"/>
      <c r="ER993" s="9"/>
    </row>
    <row r="994" spans="2:148" ht="18.75">
      <c r="B994" s="13"/>
      <c r="C994" s="31"/>
      <c r="D994" s="32"/>
      <c r="E994" s="124">
        <v>10187828</v>
      </c>
      <c r="F994" s="13"/>
      <c r="G994" s="125" t="s">
        <v>3164</v>
      </c>
      <c r="H994" s="125" t="s">
        <v>1144</v>
      </c>
      <c r="I994" s="125" t="s">
        <v>3163</v>
      </c>
      <c r="J994" s="126">
        <v>846423</v>
      </c>
      <c r="K994" s="13"/>
      <c r="M994" s="126" t="s">
        <v>3165</v>
      </c>
      <c r="N994" s="31">
        <v>27</v>
      </c>
      <c r="O994" s="129">
        <v>1.997</v>
      </c>
      <c r="P994" s="127">
        <v>39689</v>
      </c>
      <c r="Q994" s="57">
        <v>39757</v>
      </c>
      <c r="R994" s="126" t="s">
        <v>4325</v>
      </c>
      <c r="S994" s="126" t="s">
        <v>69</v>
      </c>
      <c r="T994" s="126" t="s">
        <v>4068</v>
      </c>
      <c r="U994" s="31" t="s">
        <v>3302</v>
      </c>
      <c r="W994" s="31" t="s">
        <v>187</v>
      </c>
      <c r="Y994" s="42"/>
      <c r="Z994" s="16"/>
      <c r="AA994" s="42"/>
      <c r="AB994" s="7"/>
      <c r="AC994" s="5"/>
      <c r="AD994" s="7"/>
      <c r="AE994" s="7"/>
      <c r="AF994" s="7"/>
      <c r="AG994" s="35"/>
      <c r="AH994" s="7"/>
      <c r="AI994" s="5"/>
      <c r="AJ994" s="9"/>
      <c r="AK994" s="9"/>
      <c r="AL994" s="9"/>
      <c r="AM994" s="5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</row>
    <row r="995" spans="2:148" ht="18.75">
      <c r="B995" s="13"/>
      <c r="C995" s="31"/>
      <c r="D995" s="32"/>
      <c r="E995" s="58">
        <v>241756</v>
      </c>
      <c r="G995" s="54" t="s">
        <v>3832</v>
      </c>
      <c r="H995" s="54" t="s">
        <v>1144</v>
      </c>
      <c r="I995" s="13" t="s">
        <v>794</v>
      </c>
      <c r="J995" s="31">
        <v>539948</v>
      </c>
      <c r="L995" s="54" t="s">
        <v>795</v>
      </c>
      <c r="M995" s="31">
        <v>78731</v>
      </c>
      <c r="N995" s="31">
        <v>19</v>
      </c>
      <c r="O995" s="51">
        <v>2</v>
      </c>
      <c r="P995" s="57">
        <v>38334</v>
      </c>
      <c r="Q995" s="57">
        <v>38512</v>
      </c>
      <c r="R995" s="4" t="s">
        <v>596</v>
      </c>
      <c r="S995" s="4" t="s">
        <v>1147</v>
      </c>
      <c r="T995" s="4" t="s">
        <v>1148</v>
      </c>
      <c r="U995" s="31" t="s">
        <v>2049</v>
      </c>
      <c r="W995" s="31" t="s">
        <v>589</v>
      </c>
      <c r="Y995" s="42"/>
      <c r="Z995" s="16"/>
      <c r="AA995" s="42"/>
      <c r="AB995" s="7"/>
      <c r="AC995" s="5"/>
      <c r="AD995" s="7"/>
      <c r="AE995" s="7"/>
      <c r="AF995" s="7"/>
      <c r="AG995" s="35"/>
      <c r="AH995" s="7"/>
      <c r="AI995" s="5"/>
      <c r="AJ995" s="9"/>
      <c r="AK995" s="9"/>
      <c r="AL995" s="9"/>
      <c r="AM995" s="5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  <c r="ER995" s="9"/>
    </row>
    <row r="996" spans="2:148" ht="18.75">
      <c r="B996" s="13"/>
      <c r="C996" s="31"/>
      <c r="D996" s="32"/>
      <c r="E996" s="58">
        <v>226976</v>
      </c>
      <c r="G996" s="54" t="s">
        <v>388</v>
      </c>
      <c r="H996" s="55" t="s">
        <v>389</v>
      </c>
      <c r="I996" s="13" t="s">
        <v>390</v>
      </c>
      <c r="L996" s="54" t="s">
        <v>391</v>
      </c>
      <c r="M996" s="31">
        <v>78741</v>
      </c>
      <c r="N996" s="31">
        <v>120</v>
      </c>
      <c r="O996" s="51">
        <v>8.23</v>
      </c>
      <c r="P996" s="57">
        <v>37922</v>
      </c>
      <c r="Q996" s="57">
        <v>38139</v>
      </c>
      <c r="R996" s="31" t="s">
        <v>2012</v>
      </c>
      <c r="S996" s="104" t="s">
        <v>2013</v>
      </c>
      <c r="T996" s="31" t="s">
        <v>2014</v>
      </c>
      <c r="U996" s="31" t="s">
        <v>3302</v>
      </c>
      <c r="W996" s="31" t="s">
        <v>387</v>
      </c>
      <c r="Y996" s="42"/>
      <c r="Z996" s="16"/>
      <c r="AA996" s="42"/>
      <c r="AB996" s="7"/>
      <c r="AC996" s="5"/>
      <c r="AD996" s="7"/>
      <c r="AE996" s="7"/>
      <c r="AF996" s="7"/>
      <c r="AG996" s="35"/>
      <c r="AH996" s="7"/>
      <c r="AI996" s="5"/>
      <c r="AJ996" s="9"/>
      <c r="AK996" s="9"/>
      <c r="AL996" s="9"/>
      <c r="AM996" s="5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  <c r="EP996" s="9"/>
      <c r="EQ996" s="9"/>
      <c r="ER996" s="9"/>
    </row>
    <row r="997" spans="2:148" ht="18.75">
      <c r="B997" s="13"/>
      <c r="C997" s="31"/>
      <c r="D997" s="32"/>
      <c r="E997" s="32" t="s">
        <v>3687</v>
      </c>
      <c r="G997" s="13" t="s">
        <v>1848</v>
      </c>
      <c r="H997" s="13" t="s">
        <v>3346</v>
      </c>
      <c r="I997" s="13" t="s">
        <v>14</v>
      </c>
      <c r="J997" s="31">
        <v>864284</v>
      </c>
      <c r="L997" s="57"/>
      <c r="M997" s="31" t="s">
        <v>539</v>
      </c>
      <c r="N997" s="31">
        <v>14</v>
      </c>
      <c r="O997" s="51">
        <v>1.5</v>
      </c>
      <c r="P997" s="57">
        <v>39472</v>
      </c>
      <c r="Q997" s="57">
        <v>39841</v>
      </c>
      <c r="R997" s="31" t="s">
        <v>1655</v>
      </c>
      <c r="S997" s="92" t="s">
        <v>3982</v>
      </c>
      <c r="T997" s="31" t="s">
        <v>3983</v>
      </c>
      <c r="U997" s="31" t="s">
        <v>906</v>
      </c>
      <c r="W997" s="31" t="s">
        <v>2291</v>
      </c>
      <c r="Y997" s="42"/>
      <c r="Z997" s="16"/>
      <c r="AA997" s="42"/>
      <c r="AB997" s="7"/>
      <c r="AC997" s="5"/>
      <c r="AD997" s="7"/>
      <c r="AE997" s="7"/>
      <c r="AF997" s="7"/>
      <c r="AG997" s="35"/>
      <c r="AH997" s="7"/>
      <c r="AI997" s="5"/>
      <c r="AJ997" s="9"/>
      <c r="AK997" s="9"/>
      <c r="AL997" s="9"/>
      <c r="AM997" s="5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  <c r="ER997" s="9"/>
    </row>
    <row r="998" spans="2:148" ht="18.75">
      <c r="B998" s="13"/>
      <c r="C998" s="31"/>
      <c r="D998" s="32"/>
      <c r="E998" s="174" t="s">
        <v>3345</v>
      </c>
      <c r="F998" s="156"/>
      <c r="G998" s="169" t="s">
        <v>4579</v>
      </c>
      <c r="H998" s="169" t="s">
        <v>4805</v>
      </c>
      <c r="I998" s="153" t="s">
        <v>3911</v>
      </c>
      <c r="J998" s="156">
        <v>664760</v>
      </c>
      <c r="K998" s="156"/>
      <c r="L998" s="169" t="s">
        <v>3584</v>
      </c>
      <c r="M998" s="156">
        <v>78704</v>
      </c>
      <c r="N998" s="170">
        <v>239</v>
      </c>
      <c r="O998" s="175">
        <v>2.66</v>
      </c>
      <c r="P998" s="172">
        <v>38462</v>
      </c>
      <c r="Q998" s="172">
        <v>38602</v>
      </c>
      <c r="R998" s="156" t="s">
        <v>1149</v>
      </c>
      <c r="S998" s="156" t="s">
        <v>3912</v>
      </c>
      <c r="T998" s="163" t="s">
        <v>3913</v>
      </c>
      <c r="U998" s="156" t="s">
        <v>3302</v>
      </c>
      <c r="V998" s="156"/>
      <c r="W998" s="156" t="s">
        <v>3014</v>
      </c>
      <c r="Y998" s="42"/>
      <c r="Z998" s="16"/>
      <c r="AA998" s="42"/>
      <c r="AB998" s="7"/>
      <c r="AC998" s="5"/>
      <c r="AD998" s="7"/>
      <c r="AE998" s="7"/>
      <c r="AF998" s="7"/>
      <c r="AG998" s="35"/>
      <c r="AH998" s="7"/>
      <c r="AI998" s="5"/>
      <c r="AJ998" s="9"/>
      <c r="AK998" s="9"/>
      <c r="AL998" s="9"/>
      <c r="AM998" s="5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  <c r="ER998" s="9"/>
    </row>
    <row r="999" spans="2:148" ht="18.75">
      <c r="B999" s="13"/>
      <c r="C999" s="31"/>
      <c r="D999" s="32"/>
      <c r="E999" s="124" t="s">
        <v>5523</v>
      </c>
      <c r="F999" s="13"/>
      <c r="G999" s="190" t="s">
        <v>5490</v>
      </c>
      <c r="H999" s="125" t="s">
        <v>5524</v>
      </c>
      <c r="I999" s="125" t="s">
        <v>5259</v>
      </c>
      <c r="J999" s="126">
        <v>9786</v>
      </c>
      <c r="K999" s="13"/>
      <c r="M999" s="31">
        <v>78744</v>
      </c>
      <c r="N999" s="31">
        <v>45</v>
      </c>
      <c r="O999" s="129">
        <v>1.78</v>
      </c>
      <c r="P999" s="127">
        <v>41900</v>
      </c>
      <c r="R999" s="31" t="s">
        <v>5238</v>
      </c>
      <c r="S999" s="126" t="s">
        <v>5165</v>
      </c>
      <c r="T999" s="126" t="s">
        <v>2230</v>
      </c>
      <c r="U999" s="126" t="s">
        <v>554</v>
      </c>
      <c r="V999" s="126"/>
      <c r="W999" s="31" t="s">
        <v>5175</v>
      </c>
      <c r="Y999" s="42"/>
      <c r="Z999" s="16"/>
      <c r="AA999" s="42"/>
      <c r="AB999" s="7"/>
      <c r="AC999" s="5"/>
      <c r="AD999" s="7"/>
      <c r="AE999" s="7"/>
      <c r="AF999" s="7"/>
      <c r="AG999" s="35"/>
      <c r="AH999" s="7"/>
      <c r="AI999" s="5"/>
      <c r="AJ999" s="9"/>
      <c r="AK999" s="9"/>
      <c r="AL999" s="9"/>
      <c r="AM999" s="5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</row>
    <row r="1000" spans="2:148" ht="18.75">
      <c r="B1000" s="13"/>
      <c r="C1000" s="31"/>
      <c r="D1000" s="32"/>
      <c r="E1000" s="124">
        <v>11436030</v>
      </c>
      <c r="F1000" s="13"/>
      <c r="G1000" s="125" t="s">
        <v>5729</v>
      </c>
      <c r="H1000" s="13" t="s">
        <v>5730</v>
      </c>
      <c r="I1000" s="125" t="s">
        <v>5731</v>
      </c>
      <c r="J1000" s="126">
        <v>5109889</v>
      </c>
      <c r="K1000" s="13"/>
      <c r="M1000" s="126" t="s">
        <v>4280</v>
      </c>
      <c r="N1000" s="31">
        <v>45</v>
      </c>
      <c r="O1000" s="51">
        <v>1.78</v>
      </c>
      <c r="P1000" s="127">
        <v>42300</v>
      </c>
      <c r="Q1000" s="125"/>
      <c r="R1000" s="126" t="s">
        <v>5238</v>
      </c>
      <c r="S1000" s="126" t="s">
        <v>5732</v>
      </c>
      <c r="T1000" s="126" t="s">
        <v>2230</v>
      </c>
      <c r="U1000" s="126" t="s">
        <v>554</v>
      </c>
      <c r="V1000" s="126"/>
      <c r="W1000" s="92" t="s">
        <v>5676</v>
      </c>
      <c r="Y1000" s="42"/>
      <c r="Z1000" s="16"/>
      <c r="AA1000" s="42"/>
      <c r="AB1000" s="7"/>
      <c r="AC1000" s="5"/>
      <c r="AD1000" s="7"/>
      <c r="AE1000" s="7"/>
      <c r="AF1000" s="7"/>
      <c r="AG1000" s="35"/>
      <c r="AH1000" s="7"/>
      <c r="AI1000" s="5"/>
      <c r="AJ1000" s="9"/>
      <c r="AK1000" s="9"/>
      <c r="AL1000" s="9"/>
      <c r="AM1000" s="5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  <c r="ER1000" s="9"/>
    </row>
    <row r="1001" spans="2:148" ht="18.75">
      <c r="B1001" s="13"/>
      <c r="C1001" s="31"/>
      <c r="D1001" s="32"/>
      <c r="E1001" s="253">
        <v>11694946</v>
      </c>
      <c r="F1001" s="215"/>
      <c r="G1001" s="254" t="s">
        <v>6137</v>
      </c>
      <c r="H1001" s="254" t="s">
        <v>6138</v>
      </c>
      <c r="I1001" s="254" t="s">
        <v>5731</v>
      </c>
      <c r="J1001" s="254">
        <v>5109889</v>
      </c>
      <c r="K1001" s="215"/>
      <c r="L1001" s="215"/>
      <c r="M1001" s="255" t="s">
        <v>4280</v>
      </c>
      <c r="N1001" s="218"/>
      <c r="O1001" s="255">
        <v>1.78</v>
      </c>
      <c r="P1001" s="256">
        <v>42821</v>
      </c>
      <c r="Q1001" s="220"/>
      <c r="R1001" s="255" t="s">
        <v>4460</v>
      </c>
      <c r="S1001" s="255" t="s">
        <v>2798</v>
      </c>
      <c r="T1001" s="255" t="s">
        <v>2230</v>
      </c>
      <c r="U1001" s="126" t="s">
        <v>554</v>
      </c>
      <c r="W1001" s="156" t="s">
        <v>6159</v>
      </c>
      <c r="Y1001" s="42"/>
      <c r="Z1001" s="16"/>
      <c r="AA1001" s="42"/>
      <c r="AB1001" s="7"/>
      <c r="AC1001" s="5"/>
      <c r="AD1001" s="7"/>
      <c r="AE1001" s="7"/>
      <c r="AF1001" s="7"/>
      <c r="AG1001" s="35"/>
      <c r="AH1001" s="7"/>
      <c r="AI1001" s="5"/>
      <c r="AJ1001" s="9"/>
      <c r="AK1001" s="9"/>
      <c r="AL1001" s="9"/>
      <c r="AM1001" s="5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  <c r="EP1001" s="9"/>
      <c r="EQ1001" s="9"/>
      <c r="ER1001" s="9"/>
    </row>
    <row r="1002" spans="2:148" ht="18.75">
      <c r="B1002" s="13"/>
      <c r="C1002" s="31"/>
      <c r="D1002" s="32"/>
      <c r="E1002" s="124">
        <v>11394428</v>
      </c>
      <c r="F1002" s="13"/>
      <c r="G1002" s="125" t="s">
        <v>5452</v>
      </c>
      <c r="H1002" s="125" t="s">
        <v>4950</v>
      </c>
      <c r="I1002" s="125" t="s">
        <v>4910</v>
      </c>
      <c r="J1002" s="126">
        <v>429542</v>
      </c>
      <c r="K1002" s="13"/>
      <c r="M1002" s="126" t="s">
        <v>532</v>
      </c>
      <c r="N1002" s="126">
        <v>62</v>
      </c>
      <c r="O1002" s="129">
        <v>0.41</v>
      </c>
      <c r="P1002" s="127">
        <v>42216</v>
      </c>
      <c r="Q1002" s="127">
        <v>42291</v>
      </c>
      <c r="R1002" s="126" t="s">
        <v>4460</v>
      </c>
      <c r="S1002" s="126" t="s">
        <v>5503</v>
      </c>
      <c r="T1002" s="126" t="s">
        <v>523</v>
      </c>
      <c r="U1002" s="156" t="s">
        <v>3302</v>
      </c>
      <c r="W1002" s="31" t="s">
        <v>5551</v>
      </c>
      <c r="Y1002" s="42"/>
      <c r="Z1002" s="16"/>
      <c r="AA1002" s="42"/>
      <c r="AB1002" s="7"/>
      <c r="AC1002" s="5"/>
      <c r="AD1002" s="7"/>
      <c r="AE1002" s="7"/>
      <c r="AF1002" s="7"/>
      <c r="AG1002" s="35"/>
      <c r="AH1002" s="7"/>
      <c r="AI1002" s="5"/>
      <c r="AJ1002" s="9"/>
      <c r="AK1002" s="9"/>
      <c r="AL1002" s="9"/>
      <c r="AM1002" s="5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  <c r="ER1002" s="9"/>
    </row>
    <row r="1003" spans="2:148" ht="18.75">
      <c r="B1003" s="13"/>
      <c r="C1003" s="31"/>
      <c r="D1003" s="32"/>
      <c r="E1003" s="152">
        <v>11081500</v>
      </c>
      <c r="F1003" s="153"/>
      <c r="G1003" s="154" t="s">
        <v>4911</v>
      </c>
      <c r="H1003" s="154" t="s">
        <v>4950</v>
      </c>
      <c r="I1003" s="154" t="s">
        <v>4910</v>
      </c>
      <c r="J1003" s="155">
        <v>429542</v>
      </c>
      <c r="K1003" s="153"/>
      <c r="L1003" s="153"/>
      <c r="M1003" s="156">
        <v>78705</v>
      </c>
      <c r="N1003" s="156">
        <v>57</v>
      </c>
      <c r="O1003" s="162">
        <v>0.76</v>
      </c>
      <c r="P1003" s="157">
        <v>41669</v>
      </c>
      <c r="Q1003" s="154"/>
      <c r="R1003" s="156" t="s">
        <v>1871</v>
      </c>
      <c r="S1003" s="155" t="s">
        <v>4951</v>
      </c>
      <c r="T1003" s="155" t="s">
        <v>523</v>
      </c>
      <c r="U1003" s="163" t="s">
        <v>554</v>
      </c>
      <c r="V1003" s="163"/>
      <c r="W1003" s="156" t="s">
        <v>4990</v>
      </c>
      <c r="Y1003" s="42"/>
      <c r="Z1003" s="16"/>
      <c r="AA1003" s="42"/>
      <c r="AB1003" s="7"/>
      <c r="AC1003" s="5"/>
      <c r="AD1003" s="7"/>
      <c r="AE1003" s="7"/>
      <c r="AF1003" s="7"/>
      <c r="AG1003" s="35"/>
      <c r="AH1003" s="7"/>
      <c r="AI1003" s="5"/>
      <c r="AJ1003" s="9"/>
      <c r="AK1003" s="9"/>
      <c r="AL1003" s="9"/>
      <c r="AM1003" s="5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  <c r="ER1003" s="9"/>
    </row>
    <row r="1004" spans="3:148" ht="18.75">
      <c r="C1004" s="31"/>
      <c r="D1004" s="32"/>
      <c r="E1004" s="32">
        <v>219917</v>
      </c>
      <c r="G1004" s="13" t="s">
        <v>4060</v>
      </c>
      <c r="H1004" s="13" t="s">
        <v>899</v>
      </c>
      <c r="I1004" s="13" t="s">
        <v>900</v>
      </c>
      <c r="L1004" s="13" t="s">
        <v>901</v>
      </c>
      <c r="M1004" s="31">
        <v>78704</v>
      </c>
      <c r="N1004" s="40">
        <v>10</v>
      </c>
      <c r="O1004" s="51">
        <v>0.741</v>
      </c>
      <c r="P1004" s="30">
        <v>37791</v>
      </c>
      <c r="Q1004" s="30">
        <v>37928</v>
      </c>
      <c r="R1004" s="30" t="s">
        <v>2012</v>
      </c>
      <c r="S1004" s="31" t="s">
        <v>4059</v>
      </c>
      <c r="T1004" s="31" t="s">
        <v>3880</v>
      </c>
      <c r="U1004" s="31" t="s">
        <v>3302</v>
      </c>
      <c r="W1004" s="31" t="s">
        <v>470</v>
      </c>
      <c r="Y1004" s="42"/>
      <c r="Z1004" s="16"/>
      <c r="AA1004" s="42"/>
      <c r="AB1004" s="7"/>
      <c r="AC1004" s="5"/>
      <c r="AD1004" s="7"/>
      <c r="AE1004" s="7"/>
      <c r="AF1004" s="7"/>
      <c r="AG1004" s="35"/>
      <c r="AH1004" s="7"/>
      <c r="AI1004" s="5"/>
      <c r="AJ1004" s="9"/>
      <c r="AK1004" s="9"/>
      <c r="AL1004" s="9"/>
      <c r="AM1004" s="5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  <c r="EP1004" s="9"/>
      <c r="EQ1004" s="9"/>
      <c r="ER1004" s="9"/>
    </row>
    <row r="1005" spans="2:148" ht="18.75">
      <c r="B1005" s="13"/>
      <c r="C1005" s="46"/>
      <c r="D1005" s="32"/>
      <c r="E1005" s="32">
        <v>216456</v>
      </c>
      <c r="G1005" s="13" t="s">
        <v>4227</v>
      </c>
      <c r="H1005" s="13" t="s">
        <v>4226</v>
      </c>
      <c r="I1005" s="13" t="s">
        <v>1664</v>
      </c>
      <c r="L1005" s="13" t="s">
        <v>960</v>
      </c>
      <c r="M1005" s="31">
        <v>78704</v>
      </c>
      <c r="N1005" s="40">
        <v>18</v>
      </c>
      <c r="O1005" s="51">
        <v>2.8</v>
      </c>
      <c r="P1005" s="30">
        <v>37692</v>
      </c>
      <c r="Q1005" s="30">
        <v>37888</v>
      </c>
      <c r="R1005" s="30"/>
      <c r="S1005" s="31" t="s">
        <v>2393</v>
      </c>
      <c r="T1005" s="31" t="s">
        <v>2394</v>
      </c>
      <c r="U1005" s="31" t="s">
        <v>2753</v>
      </c>
      <c r="W1005" s="31" t="s">
        <v>2007</v>
      </c>
      <c r="Y1005" s="42"/>
      <c r="Z1005" s="16"/>
      <c r="AA1005" s="42"/>
      <c r="AB1005" s="7"/>
      <c r="AC1005" s="5"/>
      <c r="AD1005" s="7"/>
      <c r="AE1005" s="7"/>
      <c r="AF1005" s="7"/>
      <c r="AG1005" s="35"/>
      <c r="AH1005" s="7"/>
      <c r="AI1005" s="5"/>
      <c r="AJ1005" s="9"/>
      <c r="AK1005" s="9"/>
      <c r="AL1005" s="9"/>
      <c r="AM1005" s="5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  <c r="ER1005" s="9"/>
    </row>
    <row r="1006" spans="2:148" ht="18.75">
      <c r="B1006" s="13"/>
      <c r="C1006" s="31"/>
      <c r="D1006" s="32"/>
      <c r="E1006" s="124">
        <v>10167005</v>
      </c>
      <c r="F1006" s="13"/>
      <c r="G1006" s="125" t="s">
        <v>2214</v>
      </c>
      <c r="H1006" s="125" t="s">
        <v>2797</v>
      </c>
      <c r="I1006" s="125" t="s">
        <v>2215</v>
      </c>
      <c r="J1006" s="126">
        <v>3347187</v>
      </c>
      <c r="K1006" s="126"/>
      <c r="L1006" s="125"/>
      <c r="M1006" s="126" t="s">
        <v>539</v>
      </c>
      <c r="N1006" s="130">
        <v>18</v>
      </c>
      <c r="O1006" s="129">
        <v>0.694</v>
      </c>
      <c r="P1006" s="127">
        <v>39631</v>
      </c>
      <c r="R1006" s="126" t="s">
        <v>1547</v>
      </c>
      <c r="S1006" s="126" t="s">
        <v>2798</v>
      </c>
      <c r="T1006" s="31" t="s">
        <v>2230</v>
      </c>
      <c r="U1006" s="126" t="s">
        <v>554</v>
      </c>
      <c r="V1006" s="126"/>
      <c r="W1006" s="31" t="s">
        <v>266</v>
      </c>
      <c r="Y1006" s="42"/>
      <c r="Z1006" s="16"/>
      <c r="AA1006" s="42"/>
      <c r="AB1006" s="7"/>
      <c r="AC1006" s="5"/>
      <c r="AD1006" s="7"/>
      <c r="AE1006" s="7"/>
      <c r="AF1006" s="7"/>
      <c r="AG1006" s="35"/>
      <c r="AH1006" s="7"/>
      <c r="AI1006" s="5"/>
      <c r="AJ1006" s="9"/>
      <c r="AK1006" s="9"/>
      <c r="AL1006" s="9"/>
      <c r="AM1006" s="5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</row>
    <row r="1007" spans="2:148" ht="18.75">
      <c r="B1007" s="13"/>
      <c r="C1007" s="31"/>
      <c r="D1007" s="32"/>
      <c r="E1007" s="152">
        <v>10817872</v>
      </c>
      <c r="F1007" s="153"/>
      <c r="G1007" s="154" t="s">
        <v>4481</v>
      </c>
      <c r="H1007" s="154" t="s">
        <v>4751</v>
      </c>
      <c r="I1007" s="154" t="s">
        <v>4480</v>
      </c>
      <c r="J1007" s="155">
        <v>474776</v>
      </c>
      <c r="K1007" s="153"/>
      <c r="L1007" s="153"/>
      <c r="M1007" s="155" t="s">
        <v>532</v>
      </c>
      <c r="N1007" s="156">
        <v>141</v>
      </c>
      <c r="O1007" s="159">
        <v>1.4</v>
      </c>
      <c r="P1007" s="157">
        <v>41145</v>
      </c>
      <c r="Q1007" s="157">
        <v>41318</v>
      </c>
      <c r="R1007" s="156" t="s">
        <v>1871</v>
      </c>
      <c r="S1007" s="155" t="s">
        <v>3554</v>
      </c>
      <c r="T1007" s="155" t="s">
        <v>2223</v>
      </c>
      <c r="U1007" s="158" t="s">
        <v>3302</v>
      </c>
      <c r="V1007" s="158"/>
      <c r="W1007" s="156" t="s">
        <v>4514</v>
      </c>
      <c r="Y1007" s="42"/>
      <c r="Z1007" s="16"/>
      <c r="AA1007" s="42"/>
      <c r="AB1007" s="7"/>
      <c r="AC1007" s="5"/>
      <c r="AD1007" s="7"/>
      <c r="AE1007" s="7"/>
      <c r="AF1007" s="7"/>
      <c r="AG1007" s="35"/>
      <c r="AH1007" s="7"/>
      <c r="AI1007" s="5"/>
      <c r="AJ1007" s="9"/>
      <c r="AK1007" s="9"/>
      <c r="AL1007" s="9"/>
      <c r="AM1007" s="5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  <c r="EP1007" s="9"/>
      <c r="EQ1007" s="9"/>
      <c r="ER1007" s="9"/>
    </row>
    <row r="1008" spans="2:148" ht="18.75">
      <c r="B1008" s="13"/>
      <c r="C1008" s="31"/>
      <c r="D1008" s="32"/>
      <c r="E1008" s="124">
        <v>11040976</v>
      </c>
      <c r="F1008" s="13"/>
      <c r="G1008" s="125" t="s">
        <v>4820</v>
      </c>
      <c r="H1008" s="125" t="s">
        <v>4869</v>
      </c>
      <c r="I1008" s="125" t="s">
        <v>4821</v>
      </c>
      <c r="J1008" s="126">
        <v>5080821</v>
      </c>
      <c r="K1008" s="125"/>
      <c r="M1008" s="126" t="s">
        <v>3923</v>
      </c>
      <c r="N1008" s="31">
        <v>41</v>
      </c>
      <c r="O1008" s="129">
        <v>6.05</v>
      </c>
      <c r="P1008" s="127">
        <v>41577</v>
      </c>
      <c r="Q1008" s="127">
        <v>41977</v>
      </c>
      <c r="R1008" s="126" t="s">
        <v>4785</v>
      </c>
      <c r="S1008" s="126" t="s">
        <v>4870</v>
      </c>
      <c r="T1008" s="126" t="s">
        <v>119</v>
      </c>
      <c r="U1008" s="31" t="s">
        <v>906</v>
      </c>
      <c r="W1008" s="31" t="s">
        <v>4907</v>
      </c>
      <c r="Y1008" s="42"/>
      <c r="Z1008" s="16"/>
      <c r="AA1008" s="42"/>
      <c r="AB1008" s="7"/>
      <c r="AC1008" s="5"/>
      <c r="AD1008" s="7"/>
      <c r="AE1008" s="7"/>
      <c r="AF1008" s="7"/>
      <c r="AG1008" s="35"/>
      <c r="AH1008" s="7"/>
      <c r="AI1008" s="5"/>
      <c r="AJ1008" s="9"/>
      <c r="AK1008" s="9"/>
      <c r="AL1008" s="9"/>
      <c r="AM1008" s="5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  <c r="ER1008" s="9"/>
    </row>
    <row r="1009" spans="2:148" ht="18.75">
      <c r="B1009" s="13"/>
      <c r="C1009" s="31"/>
      <c r="D1009" s="32"/>
      <c r="E1009" s="124" t="s">
        <v>1165</v>
      </c>
      <c r="F1009" s="13"/>
      <c r="G1009" s="125" t="s">
        <v>2900</v>
      </c>
      <c r="H1009" s="125" t="s">
        <v>4386</v>
      </c>
      <c r="I1009" s="125" t="s">
        <v>4385</v>
      </c>
      <c r="J1009" s="126">
        <v>752996</v>
      </c>
      <c r="K1009" s="125"/>
      <c r="L1009" s="125"/>
      <c r="M1009" s="126" t="s">
        <v>539</v>
      </c>
      <c r="N1009" s="31">
        <v>123</v>
      </c>
      <c r="O1009" s="129">
        <v>9.951</v>
      </c>
      <c r="P1009" s="127">
        <v>39995</v>
      </c>
      <c r="Q1009" s="127">
        <v>40879</v>
      </c>
      <c r="R1009" s="31" t="s">
        <v>2294</v>
      </c>
      <c r="S1009" s="126" t="s">
        <v>1166</v>
      </c>
      <c r="T1009" s="126" t="s">
        <v>1157</v>
      </c>
      <c r="U1009" s="31" t="s">
        <v>3302</v>
      </c>
      <c r="W1009" s="31" t="s">
        <v>1183</v>
      </c>
      <c r="Y1009" s="42"/>
      <c r="Z1009" s="16"/>
      <c r="AA1009" s="42"/>
      <c r="AB1009" s="7"/>
      <c r="AC1009" s="5"/>
      <c r="AD1009" s="7"/>
      <c r="AE1009" s="7"/>
      <c r="AF1009" s="7"/>
      <c r="AG1009" s="35"/>
      <c r="AH1009" s="7"/>
      <c r="AI1009" s="5"/>
      <c r="AJ1009" s="9"/>
      <c r="AK1009" s="9"/>
      <c r="AL1009" s="9"/>
      <c r="AM1009" s="5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  <c r="ER1009" s="9"/>
    </row>
    <row r="1010" spans="3:148" ht="18.75">
      <c r="C1010" s="31"/>
      <c r="D1010" s="32"/>
      <c r="E1010" s="124">
        <v>10151287</v>
      </c>
      <c r="F1010" s="13"/>
      <c r="G1010" s="125" t="s">
        <v>3716</v>
      </c>
      <c r="H1010" s="125" t="s">
        <v>2250</v>
      </c>
      <c r="I1010" s="125" t="s">
        <v>548</v>
      </c>
      <c r="J1010" s="126">
        <v>753386</v>
      </c>
      <c r="K1010" s="126"/>
      <c r="L1010" s="125"/>
      <c r="M1010" s="126" t="s">
        <v>539</v>
      </c>
      <c r="N1010" s="126">
        <v>215</v>
      </c>
      <c r="O1010" s="129">
        <v>4.17</v>
      </c>
      <c r="P1010" s="127">
        <v>39589</v>
      </c>
      <c r="Q1010" s="57">
        <v>39776</v>
      </c>
      <c r="R1010" s="126" t="s">
        <v>2012</v>
      </c>
      <c r="S1010" s="126" t="s">
        <v>2236</v>
      </c>
      <c r="T1010" s="31" t="s">
        <v>2220</v>
      </c>
      <c r="U1010" s="31" t="s">
        <v>3302</v>
      </c>
      <c r="W1010" s="31" t="s">
        <v>266</v>
      </c>
      <c r="Y1010" s="42"/>
      <c r="Z1010" s="16"/>
      <c r="AA1010" s="42"/>
      <c r="AB1010" s="7"/>
      <c r="AC1010" s="5"/>
      <c r="AD1010" s="7"/>
      <c r="AE1010" s="7"/>
      <c r="AF1010" s="7"/>
      <c r="AG1010" s="35"/>
      <c r="AH1010" s="7"/>
      <c r="AI1010" s="5"/>
      <c r="AJ1010" s="9"/>
      <c r="AK1010" s="9"/>
      <c r="AL1010" s="9"/>
      <c r="AM1010" s="5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  <c r="EP1010" s="9"/>
      <c r="EQ1010" s="9"/>
      <c r="ER1010" s="9"/>
    </row>
    <row r="1011" spans="2:148" ht="18.75">
      <c r="B1011" s="13"/>
      <c r="C1011" s="31"/>
      <c r="D1011" s="32"/>
      <c r="E1011" s="58">
        <v>247970</v>
      </c>
      <c r="G1011" s="54" t="s">
        <v>2416</v>
      </c>
      <c r="H1011" s="54" t="s">
        <v>2417</v>
      </c>
      <c r="I1011" s="54" t="s">
        <v>2418</v>
      </c>
      <c r="J1011" s="91"/>
      <c r="K1011" s="91"/>
      <c r="L1011" s="13" t="s">
        <v>2419</v>
      </c>
      <c r="M1011" s="71">
        <v>78758</v>
      </c>
      <c r="N1011" s="31">
        <v>400</v>
      </c>
      <c r="O1011" s="51">
        <v>61.3</v>
      </c>
      <c r="P1011" s="57">
        <v>38385</v>
      </c>
      <c r="Q1011" s="57">
        <v>38481</v>
      </c>
      <c r="R1011" s="31" t="s">
        <v>4325</v>
      </c>
      <c r="S1011" s="31" t="s">
        <v>2420</v>
      </c>
      <c r="T1011" s="84" t="s">
        <v>2421</v>
      </c>
      <c r="U1011" s="31" t="s">
        <v>3302</v>
      </c>
      <c r="W1011" s="31" t="s">
        <v>2447</v>
      </c>
      <c r="Y1011" s="42"/>
      <c r="Z1011" s="16"/>
      <c r="AA1011" s="42"/>
      <c r="AB1011" s="7"/>
      <c r="AC1011" s="5"/>
      <c r="AD1011" s="7"/>
      <c r="AE1011" s="7"/>
      <c r="AF1011" s="7"/>
      <c r="AG1011" s="35"/>
      <c r="AH1011" s="7"/>
      <c r="AI1011" s="5"/>
      <c r="AJ1011" s="9"/>
      <c r="AK1011" s="9"/>
      <c r="AL1011" s="9"/>
      <c r="AM1011" s="5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</row>
    <row r="1012" spans="1:148" ht="18.75">
      <c r="A1012" s="189"/>
      <c r="B1012" s="13"/>
      <c r="C1012" s="188"/>
      <c r="D1012" s="32"/>
      <c r="E1012" s="56">
        <v>10203804</v>
      </c>
      <c r="G1012" s="54" t="s">
        <v>1341</v>
      </c>
      <c r="H1012" s="55" t="s">
        <v>4040</v>
      </c>
      <c r="I1012" s="55" t="s">
        <v>1344</v>
      </c>
      <c r="J1012" s="31">
        <v>3349477</v>
      </c>
      <c r="K1012" s="91"/>
      <c r="L1012" s="54"/>
      <c r="M1012" s="91">
        <v>78758</v>
      </c>
      <c r="N1012" s="91">
        <v>411</v>
      </c>
      <c r="O1012" s="98">
        <v>39.133</v>
      </c>
      <c r="P1012" s="57">
        <v>39344</v>
      </c>
      <c r="Q1012" s="57">
        <v>39632</v>
      </c>
      <c r="R1012" s="92" t="s">
        <v>4325</v>
      </c>
      <c r="S1012" s="92" t="s">
        <v>1342</v>
      </c>
      <c r="T1012" s="31" t="s">
        <v>1343</v>
      </c>
      <c r="U1012" s="31" t="s">
        <v>3302</v>
      </c>
      <c r="W1012" s="92" t="s">
        <v>4069</v>
      </c>
      <c r="Y1012" s="42"/>
      <c r="Z1012" s="7"/>
      <c r="AA1012" s="42"/>
      <c r="AB1012" s="7"/>
      <c r="AC1012" s="5"/>
      <c r="AD1012" s="7"/>
      <c r="AE1012" s="7"/>
      <c r="AF1012" s="7"/>
      <c r="AG1012" s="35"/>
      <c r="AH1012" s="7"/>
      <c r="AI1012" s="5"/>
      <c r="AJ1012" s="9"/>
      <c r="AK1012" s="9"/>
      <c r="AL1012" s="9"/>
      <c r="AM1012" s="5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  <c r="EO1012" s="9"/>
      <c r="EP1012" s="9"/>
      <c r="EQ1012" s="9"/>
      <c r="ER1012" s="9"/>
    </row>
    <row r="1013" spans="2:148" ht="18.75">
      <c r="B1013" s="13"/>
      <c r="C1013" s="31"/>
      <c r="D1013" s="32"/>
      <c r="E1013" s="56" t="s">
        <v>3974</v>
      </c>
      <c r="G1013" s="54" t="s">
        <v>2767</v>
      </c>
      <c r="H1013" s="55" t="s">
        <v>2441</v>
      </c>
      <c r="I1013" s="54" t="s">
        <v>2595</v>
      </c>
      <c r="J1013" s="91"/>
      <c r="K1013" s="91"/>
      <c r="L1013" s="54" t="s">
        <v>2595</v>
      </c>
      <c r="M1013" s="91">
        <v>78758</v>
      </c>
      <c r="N1013" s="91">
        <v>239</v>
      </c>
      <c r="O1013" s="98">
        <v>3.5</v>
      </c>
      <c r="P1013" s="57">
        <v>39178</v>
      </c>
      <c r="Q1013" s="13"/>
      <c r="R1013" s="92" t="s">
        <v>4325</v>
      </c>
      <c r="S1013" s="92" t="s">
        <v>3789</v>
      </c>
      <c r="T1013" s="31" t="s">
        <v>1121</v>
      </c>
      <c r="U1013" s="31" t="s">
        <v>554</v>
      </c>
      <c r="W1013" s="92" t="s">
        <v>2258</v>
      </c>
      <c r="Y1013" s="42"/>
      <c r="Z1013" s="7"/>
      <c r="AA1013" s="42"/>
      <c r="AB1013" s="7"/>
      <c r="AC1013" s="5"/>
      <c r="AD1013" s="7"/>
      <c r="AE1013" s="7"/>
      <c r="AF1013" s="7"/>
      <c r="AG1013" s="35"/>
      <c r="AH1013" s="7"/>
      <c r="AI1013" s="5"/>
      <c r="AJ1013" s="9"/>
      <c r="AK1013" s="9"/>
      <c r="AL1013" s="9"/>
      <c r="AM1013" s="5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  <c r="EO1013" s="9"/>
      <c r="EP1013" s="9"/>
      <c r="EQ1013" s="9"/>
      <c r="ER1013" s="9"/>
    </row>
    <row r="1014" spans="2:148" ht="18.75">
      <c r="B1014" s="13"/>
      <c r="C1014" s="31"/>
      <c r="D1014" s="32"/>
      <c r="E1014" s="124">
        <v>10182929</v>
      </c>
      <c r="F1014" s="13"/>
      <c r="G1014" s="125" t="s">
        <v>2196</v>
      </c>
      <c r="H1014" s="125" t="s">
        <v>4596</v>
      </c>
      <c r="I1014" s="13" t="s">
        <v>65</v>
      </c>
      <c r="J1014" s="126">
        <v>3334351</v>
      </c>
      <c r="K1014" s="13"/>
      <c r="M1014" s="31">
        <v>78759</v>
      </c>
      <c r="N1014" s="31">
        <v>140</v>
      </c>
      <c r="O1014" s="129">
        <v>9.24</v>
      </c>
      <c r="P1014" s="127">
        <v>39675</v>
      </c>
      <c r="Q1014" s="127">
        <v>40056</v>
      </c>
      <c r="R1014" s="126" t="s">
        <v>4325</v>
      </c>
      <c r="S1014" s="126" t="s">
        <v>64</v>
      </c>
      <c r="T1014" s="126" t="s">
        <v>1121</v>
      </c>
      <c r="U1014" s="126" t="s">
        <v>4597</v>
      </c>
      <c r="V1014" s="126"/>
      <c r="W1014" s="31" t="s">
        <v>187</v>
      </c>
      <c r="Y1014" s="42"/>
      <c r="Z1014" s="7"/>
      <c r="AA1014" s="42"/>
      <c r="AB1014" s="7"/>
      <c r="AC1014" s="5"/>
      <c r="AD1014" s="7"/>
      <c r="AE1014" s="7"/>
      <c r="AF1014" s="7"/>
      <c r="AG1014" s="35"/>
      <c r="AH1014" s="7"/>
      <c r="AI1014" s="5"/>
      <c r="AJ1014" s="9"/>
      <c r="AK1014" s="9"/>
      <c r="AL1014" s="9"/>
      <c r="AM1014" s="5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</row>
    <row r="1015" spans="2:148" ht="18.75">
      <c r="B1015" s="13"/>
      <c r="C1015" s="31"/>
      <c r="D1015" s="32"/>
      <c r="E1015" s="124">
        <v>10614498</v>
      </c>
      <c r="F1015" s="13"/>
      <c r="G1015" s="125" t="s">
        <v>203</v>
      </c>
      <c r="H1015" s="125" t="s">
        <v>4389</v>
      </c>
      <c r="I1015" s="125" t="s">
        <v>4390</v>
      </c>
      <c r="J1015" s="126">
        <v>444068</v>
      </c>
      <c r="K1015" s="13"/>
      <c r="M1015" s="126" t="s">
        <v>534</v>
      </c>
      <c r="N1015" s="31">
        <v>257</v>
      </c>
      <c r="O1015" s="129">
        <v>2.93</v>
      </c>
      <c r="P1015" s="127">
        <v>40725</v>
      </c>
      <c r="Q1015" s="127">
        <v>40889</v>
      </c>
      <c r="R1015" s="31" t="s">
        <v>1655</v>
      </c>
      <c r="S1015" s="126" t="s">
        <v>3554</v>
      </c>
      <c r="T1015" s="126" t="s">
        <v>2223</v>
      </c>
      <c r="U1015" s="31" t="s">
        <v>3302</v>
      </c>
      <c r="W1015" s="31" t="s">
        <v>3127</v>
      </c>
      <c r="Y1015" s="42"/>
      <c r="Z1015" s="7"/>
      <c r="AA1015" s="42"/>
      <c r="AB1015" s="7"/>
      <c r="AC1015" s="5"/>
      <c r="AD1015" s="7"/>
      <c r="AE1015" s="7"/>
      <c r="AF1015" s="7"/>
      <c r="AG1015" s="35"/>
      <c r="AH1015" s="7"/>
      <c r="AI1015" s="5"/>
      <c r="AJ1015" s="9"/>
      <c r="AK1015" s="9"/>
      <c r="AL1015" s="9"/>
      <c r="AM1015" s="5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  <c r="EO1015" s="9"/>
      <c r="EP1015" s="9"/>
      <c r="EQ1015" s="9"/>
      <c r="ER1015" s="9"/>
    </row>
    <row r="1016" spans="2:148" ht="18.75">
      <c r="B1016" s="13"/>
      <c r="C1016" s="31"/>
      <c r="D1016" s="32"/>
      <c r="E1016" s="152" t="s">
        <v>4958</v>
      </c>
      <c r="F1016" s="153"/>
      <c r="G1016" s="154" t="s">
        <v>4919</v>
      </c>
      <c r="H1016" s="154" t="s">
        <v>195</v>
      </c>
      <c r="I1016" s="154" t="s">
        <v>2566</v>
      </c>
      <c r="J1016" s="155">
        <v>3501381</v>
      </c>
      <c r="K1016" s="153"/>
      <c r="L1016" s="153"/>
      <c r="M1016" s="155" t="s">
        <v>4038</v>
      </c>
      <c r="N1016" s="156">
        <v>32</v>
      </c>
      <c r="O1016" s="159">
        <v>10.725</v>
      </c>
      <c r="P1016" s="157">
        <v>40641</v>
      </c>
      <c r="Q1016" s="157">
        <v>40876</v>
      </c>
      <c r="R1016" s="155" t="s">
        <v>509</v>
      </c>
      <c r="S1016" s="155" t="s">
        <v>510</v>
      </c>
      <c r="T1016" s="155" t="s">
        <v>2223</v>
      </c>
      <c r="U1016" s="156" t="s">
        <v>3302</v>
      </c>
      <c r="V1016" s="156"/>
      <c r="W1016" s="156" t="s">
        <v>3127</v>
      </c>
      <c r="Y1016" s="42"/>
      <c r="Z1016" s="43"/>
      <c r="AA1016" s="42"/>
      <c r="AB1016" s="7"/>
      <c r="AC1016" s="5"/>
      <c r="AD1016" s="7"/>
      <c r="AE1016" s="7"/>
      <c r="AF1016" s="7"/>
      <c r="AG1016" s="35"/>
      <c r="AH1016" s="7"/>
      <c r="AI1016" s="5"/>
      <c r="AJ1016" s="9"/>
      <c r="AK1016" s="9"/>
      <c r="AL1016" s="9"/>
      <c r="AM1016" s="5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  <c r="EO1016" s="9"/>
      <c r="EP1016" s="9"/>
      <c r="EQ1016" s="9"/>
      <c r="ER1016" s="9"/>
    </row>
    <row r="1017" spans="2:148" ht="18.75">
      <c r="B1017" s="13"/>
      <c r="C1017" s="31"/>
      <c r="D1017" s="32"/>
      <c r="E1017" s="58">
        <v>297106</v>
      </c>
      <c r="G1017" s="54" t="s">
        <v>12</v>
      </c>
      <c r="H1017" s="55" t="s">
        <v>626</v>
      </c>
      <c r="I1017" s="54" t="s">
        <v>13</v>
      </c>
      <c r="J1017" s="91">
        <v>562772</v>
      </c>
      <c r="K1017" s="91"/>
      <c r="L1017" s="54" t="s">
        <v>13</v>
      </c>
      <c r="M1017" s="91">
        <v>78702</v>
      </c>
      <c r="N1017" s="91">
        <v>8</v>
      </c>
      <c r="O1017" s="98">
        <v>0.598</v>
      </c>
      <c r="P1017" s="57">
        <v>38868</v>
      </c>
      <c r="Q1017" s="57">
        <v>39248</v>
      </c>
      <c r="R1017" s="92" t="s">
        <v>4325</v>
      </c>
      <c r="S1017" s="92" t="s">
        <v>624</v>
      </c>
      <c r="T1017" s="92" t="s">
        <v>625</v>
      </c>
      <c r="U1017" s="31" t="s">
        <v>3302</v>
      </c>
      <c r="W1017" s="31" t="s">
        <v>1814</v>
      </c>
      <c r="Y1017" s="42"/>
      <c r="Z1017" s="43"/>
      <c r="AA1017" s="42"/>
      <c r="AB1017" s="7"/>
      <c r="AC1017" s="5"/>
      <c r="AD1017" s="7"/>
      <c r="AE1017" s="7"/>
      <c r="AF1017" s="7"/>
      <c r="AG1017" s="35"/>
      <c r="AH1017" s="7"/>
      <c r="AI1017" s="5"/>
      <c r="AJ1017" s="9"/>
      <c r="AK1017" s="9"/>
      <c r="AL1017" s="9"/>
      <c r="AM1017" s="5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  <c r="EI1017" s="9"/>
      <c r="EJ1017" s="9"/>
      <c r="EK1017" s="9"/>
      <c r="EL1017" s="9"/>
      <c r="EM1017" s="9"/>
      <c r="EN1017" s="9"/>
      <c r="EO1017" s="9"/>
      <c r="EP1017" s="9"/>
      <c r="EQ1017" s="9"/>
      <c r="ER1017" s="9"/>
    </row>
    <row r="1018" spans="2:148" ht="18.75">
      <c r="B1018" s="124"/>
      <c r="C1018" s="31"/>
      <c r="D1018" s="32"/>
      <c r="G1018" s="13" t="s">
        <v>777</v>
      </c>
      <c r="H1018" s="13" t="s">
        <v>778</v>
      </c>
      <c r="I1018" s="13" t="s">
        <v>2477</v>
      </c>
      <c r="L1018" s="13" t="s">
        <v>989</v>
      </c>
      <c r="M1018" s="31">
        <v>78759</v>
      </c>
      <c r="N1018" s="40">
        <v>302</v>
      </c>
      <c r="O1018" s="51">
        <v>16.1</v>
      </c>
      <c r="P1018" s="30">
        <v>34319</v>
      </c>
      <c r="Q1018" s="30">
        <v>34481</v>
      </c>
      <c r="R1018" s="30"/>
      <c r="S1018" s="31" t="s">
        <v>2478</v>
      </c>
      <c r="T1018" s="31" t="s">
        <v>2479</v>
      </c>
      <c r="U1018" s="31" t="s">
        <v>3302</v>
      </c>
      <c r="W1018" s="31" t="s">
        <v>3510</v>
      </c>
      <c r="Y1018" s="42"/>
      <c r="Z1018" s="43"/>
      <c r="AA1018" s="42"/>
      <c r="AB1018" s="7"/>
      <c r="AC1018" s="5"/>
      <c r="AD1018" s="7"/>
      <c r="AE1018" s="7"/>
      <c r="AF1018" s="7"/>
      <c r="AG1018" s="35"/>
      <c r="AH1018" s="7"/>
      <c r="AI1018" s="5"/>
      <c r="AJ1018" s="9"/>
      <c r="AK1018" s="9"/>
      <c r="AL1018" s="9"/>
      <c r="AM1018" s="5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  <c r="EP1018" s="9"/>
      <c r="EQ1018" s="9"/>
      <c r="ER1018" s="9"/>
    </row>
    <row r="1019" spans="2:148" ht="18.75">
      <c r="B1019" s="13"/>
      <c r="C1019" s="31"/>
      <c r="D1019" s="32"/>
      <c r="G1019" s="13" t="s">
        <v>2480</v>
      </c>
      <c r="H1019" s="13" t="s">
        <v>3763</v>
      </c>
      <c r="I1019" s="13" t="s">
        <v>3764</v>
      </c>
      <c r="L1019" s="13" t="s">
        <v>1477</v>
      </c>
      <c r="M1019" s="31">
        <v>78703</v>
      </c>
      <c r="N1019" s="40">
        <v>13</v>
      </c>
      <c r="O1019" s="51">
        <v>0.5799999833106995</v>
      </c>
      <c r="P1019" s="30">
        <v>35531</v>
      </c>
      <c r="Q1019" s="30">
        <v>35654</v>
      </c>
      <c r="R1019" s="30"/>
      <c r="S1019" s="31" t="s">
        <v>2481</v>
      </c>
      <c r="T1019" s="31" t="s">
        <v>2482</v>
      </c>
      <c r="U1019" s="31" t="s">
        <v>3302</v>
      </c>
      <c r="W1019" s="31" t="s">
        <v>3524</v>
      </c>
      <c r="Y1019" s="42"/>
      <c r="Z1019" s="43"/>
      <c r="AA1019" s="42"/>
      <c r="AB1019" s="7"/>
      <c r="AC1019" s="5"/>
      <c r="AD1019" s="7"/>
      <c r="AE1019" s="7"/>
      <c r="AF1019" s="7"/>
      <c r="AG1019" s="35"/>
      <c r="AH1019" s="7"/>
      <c r="AI1019" s="5"/>
      <c r="AJ1019" s="9"/>
      <c r="AK1019" s="9"/>
      <c r="AL1019" s="9"/>
      <c r="AM1019" s="5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  <c r="EH1019" s="9"/>
      <c r="EI1019" s="9"/>
      <c r="EJ1019" s="9"/>
      <c r="EK1019" s="9"/>
      <c r="EL1019" s="9"/>
      <c r="EM1019" s="9"/>
      <c r="EN1019" s="9"/>
      <c r="EO1019" s="9"/>
      <c r="EP1019" s="9"/>
      <c r="EQ1019" s="9"/>
      <c r="ER1019" s="9"/>
    </row>
    <row r="1020" spans="2:148" ht="18.75">
      <c r="B1020" s="13"/>
      <c r="C1020" s="31"/>
      <c r="D1020" s="32"/>
      <c r="E1020" s="124">
        <v>11503425</v>
      </c>
      <c r="F1020" s="13"/>
      <c r="G1020" s="125" t="s">
        <v>5629</v>
      </c>
      <c r="H1020" s="125" t="s">
        <v>5627</v>
      </c>
      <c r="I1020" s="125" t="s">
        <v>5628</v>
      </c>
      <c r="J1020" s="126">
        <v>5120963</v>
      </c>
      <c r="K1020" s="13"/>
      <c r="M1020" s="126" t="s">
        <v>3920</v>
      </c>
      <c r="N1020" s="31">
        <v>48</v>
      </c>
      <c r="O1020" s="129">
        <v>2.73</v>
      </c>
      <c r="P1020" s="127">
        <v>42451</v>
      </c>
      <c r="Q1020" s="127">
        <v>42803</v>
      </c>
      <c r="R1020" s="126" t="s">
        <v>5238</v>
      </c>
      <c r="S1020" s="126" t="s">
        <v>5069</v>
      </c>
      <c r="T1020" s="126" t="s">
        <v>4674</v>
      </c>
      <c r="U1020" s="126" t="s">
        <v>906</v>
      </c>
      <c r="V1020" s="126"/>
      <c r="W1020" s="31" t="s">
        <v>5675</v>
      </c>
      <c r="Y1020" s="42"/>
      <c r="Z1020" s="43"/>
      <c r="AA1020" s="42"/>
      <c r="AB1020" s="7"/>
      <c r="AC1020" s="5"/>
      <c r="AD1020" s="7"/>
      <c r="AE1020" s="7"/>
      <c r="AF1020" s="7"/>
      <c r="AG1020" s="35"/>
      <c r="AH1020" s="7"/>
      <c r="AI1020" s="5"/>
      <c r="AJ1020" s="9"/>
      <c r="AK1020" s="9"/>
      <c r="AL1020" s="9"/>
      <c r="AM1020" s="5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  <c r="EH1020" s="9"/>
      <c r="EI1020" s="9"/>
      <c r="EJ1020" s="9"/>
      <c r="EK1020" s="9"/>
      <c r="EL1020" s="9"/>
      <c r="EM1020" s="9"/>
      <c r="EN1020" s="9"/>
      <c r="EO1020" s="9"/>
      <c r="EP1020" s="9"/>
      <c r="EQ1020" s="9"/>
      <c r="ER1020" s="9"/>
    </row>
    <row r="1021" spans="2:148" ht="18.75">
      <c r="B1021" s="13"/>
      <c r="C1021" s="31"/>
      <c r="D1021" s="32"/>
      <c r="E1021" s="124">
        <v>10712421</v>
      </c>
      <c r="F1021" s="13"/>
      <c r="G1021" s="125" t="s">
        <v>1818</v>
      </c>
      <c r="H1021" s="125" t="s">
        <v>1817</v>
      </c>
      <c r="I1021" s="125" t="s">
        <v>1819</v>
      </c>
      <c r="J1021" s="126">
        <v>708956</v>
      </c>
      <c r="K1021" s="125"/>
      <c r="M1021" s="126" t="s">
        <v>539</v>
      </c>
      <c r="N1021" s="31">
        <v>24</v>
      </c>
      <c r="O1021" s="129">
        <v>0.64</v>
      </c>
      <c r="P1021" s="127">
        <v>40939</v>
      </c>
      <c r="Q1021" s="13"/>
      <c r="R1021" s="126" t="s">
        <v>4073</v>
      </c>
      <c r="S1021" s="126" t="s">
        <v>1866</v>
      </c>
      <c r="T1021" s="126" t="s">
        <v>523</v>
      </c>
      <c r="U1021" s="126" t="s">
        <v>554</v>
      </c>
      <c r="V1021" s="126"/>
      <c r="W1021" s="31" t="s">
        <v>4388</v>
      </c>
      <c r="Y1021" s="42"/>
      <c r="Z1021" s="43"/>
      <c r="AA1021" s="42"/>
      <c r="AB1021" s="7"/>
      <c r="AC1021" s="5"/>
      <c r="AD1021" s="7"/>
      <c r="AE1021" s="7"/>
      <c r="AF1021" s="7"/>
      <c r="AG1021" s="35"/>
      <c r="AH1021" s="7"/>
      <c r="AI1021" s="5"/>
      <c r="AJ1021" s="9"/>
      <c r="AK1021" s="9"/>
      <c r="AL1021" s="9"/>
      <c r="AM1021" s="5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  <c r="EO1021" s="9"/>
      <c r="EP1021" s="9"/>
      <c r="EQ1021" s="9"/>
      <c r="ER1021" s="9"/>
    </row>
    <row r="1022" spans="2:148" ht="18.75">
      <c r="B1022" s="32"/>
      <c r="C1022" s="31"/>
      <c r="E1022" s="124">
        <v>11552830</v>
      </c>
      <c r="F1022" s="13"/>
      <c r="G1022" s="125" t="s">
        <v>5770</v>
      </c>
      <c r="H1022" s="125" t="s">
        <v>5769</v>
      </c>
      <c r="I1022" s="125" t="s">
        <v>5806</v>
      </c>
      <c r="J1022" s="126">
        <v>3085253</v>
      </c>
      <c r="K1022" s="13"/>
      <c r="M1022" s="126" t="s">
        <v>534</v>
      </c>
      <c r="N1022" s="31">
        <v>330</v>
      </c>
      <c r="O1022" s="129">
        <v>6.998</v>
      </c>
      <c r="P1022" s="127">
        <v>42542</v>
      </c>
      <c r="Q1022" s="127">
        <v>42818</v>
      </c>
      <c r="R1022" s="126" t="s">
        <v>1871</v>
      </c>
      <c r="S1022" s="126" t="s">
        <v>5807</v>
      </c>
      <c r="T1022" s="126" t="s">
        <v>119</v>
      </c>
      <c r="U1022" s="126" t="s">
        <v>906</v>
      </c>
      <c r="V1022" s="126"/>
      <c r="W1022" s="31" t="s">
        <v>5821</v>
      </c>
      <c r="Y1022" s="42"/>
      <c r="Z1022" s="43"/>
      <c r="AA1022" s="42"/>
      <c r="AB1022" s="7"/>
      <c r="AC1022" s="5"/>
      <c r="AD1022" s="7"/>
      <c r="AE1022" s="7"/>
      <c r="AF1022" s="7"/>
      <c r="AG1022" s="35"/>
      <c r="AH1022" s="7"/>
      <c r="AI1022" s="5"/>
      <c r="AJ1022" s="9"/>
      <c r="AK1022" s="9"/>
      <c r="AL1022" s="9"/>
      <c r="AM1022" s="5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  <c r="EP1022" s="9"/>
      <c r="EQ1022" s="9"/>
      <c r="ER1022" s="9"/>
    </row>
    <row r="1023" spans="2:148" ht="18.75">
      <c r="B1023" s="13"/>
      <c r="C1023" s="31"/>
      <c r="D1023" s="32"/>
      <c r="E1023" s="124">
        <v>11560839</v>
      </c>
      <c r="G1023" s="125" t="s">
        <v>5888</v>
      </c>
      <c r="H1023" s="125" t="s">
        <v>5889</v>
      </c>
      <c r="I1023" s="125" t="s">
        <v>5890</v>
      </c>
      <c r="J1023" s="126">
        <v>5331483</v>
      </c>
      <c r="K1023" s="13"/>
      <c r="M1023" s="126" t="s">
        <v>534</v>
      </c>
      <c r="N1023" s="31">
        <v>12</v>
      </c>
      <c r="O1023" s="129">
        <v>0.47</v>
      </c>
      <c r="P1023" s="127">
        <v>42558</v>
      </c>
      <c r="Q1023" s="127">
        <v>42817</v>
      </c>
      <c r="R1023" s="31" t="s">
        <v>1871</v>
      </c>
      <c r="S1023" s="126" t="s">
        <v>5891</v>
      </c>
      <c r="T1023" s="126" t="s">
        <v>119</v>
      </c>
      <c r="U1023" s="126" t="s">
        <v>906</v>
      </c>
      <c r="V1023" s="126"/>
      <c r="W1023" s="31" t="s">
        <v>5939</v>
      </c>
      <c r="Y1023" s="42"/>
      <c r="Z1023" s="43"/>
      <c r="AA1023" s="42"/>
      <c r="AB1023" s="7"/>
      <c r="AC1023" s="5"/>
      <c r="AD1023" s="7"/>
      <c r="AE1023" s="7"/>
      <c r="AF1023" s="7"/>
      <c r="AG1023" s="35"/>
      <c r="AH1023" s="7"/>
      <c r="AI1023" s="5"/>
      <c r="AJ1023" s="9"/>
      <c r="AK1023" s="9"/>
      <c r="AL1023" s="9"/>
      <c r="AM1023" s="5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  <c r="EH1023" s="9"/>
      <c r="EI1023" s="9"/>
      <c r="EJ1023" s="9"/>
      <c r="EK1023" s="9"/>
      <c r="EL1023" s="9"/>
      <c r="EM1023" s="9"/>
      <c r="EN1023" s="9"/>
      <c r="EO1023" s="9"/>
      <c r="EP1023" s="9"/>
      <c r="EQ1023" s="9"/>
      <c r="ER1023" s="9"/>
    </row>
    <row r="1024" spans="1:148" ht="18.75">
      <c r="A1024" s="124"/>
      <c r="B1024" s="13"/>
      <c r="D1024" s="125"/>
      <c r="G1024" s="13" t="s">
        <v>2483</v>
      </c>
      <c r="H1024" s="13" t="s">
        <v>2484</v>
      </c>
      <c r="I1024" s="13" t="s">
        <v>2485</v>
      </c>
      <c r="L1024" s="13" t="s">
        <v>990</v>
      </c>
      <c r="M1024" s="31">
        <v>78704</v>
      </c>
      <c r="N1024" s="40">
        <v>102</v>
      </c>
      <c r="O1024" s="51">
        <v>5.3</v>
      </c>
      <c r="P1024" s="30">
        <v>34319</v>
      </c>
      <c r="Q1024" s="30">
        <v>34654</v>
      </c>
      <c r="R1024" s="30"/>
      <c r="S1024" s="31" t="s">
        <v>937</v>
      </c>
      <c r="T1024" s="31" t="s">
        <v>2825</v>
      </c>
      <c r="U1024" s="31" t="s">
        <v>3302</v>
      </c>
      <c r="W1024" s="31" t="s">
        <v>3510</v>
      </c>
      <c r="Y1024" s="42"/>
      <c r="Z1024" s="43"/>
      <c r="AA1024" s="5"/>
      <c r="AB1024" s="7"/>
      <c r="AC1024" s="5"/>
      <c r="AD1024" s="7"/>
      <c r="AE1024" s="7"/>
      <c r="AF1024" s="7"/>
      <c r="AG1024" s="35"/>
      <c r="AH1024" s="7"/>
      <c r="AI1024" s="5"/>
      <c r="AJ1024" s="9"/>
      <c r="AK1024" s="9"/>
      <c r="AL1024" s="9"/>
      <c r="AM1024" s="5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  <c r="EP1024" s="9"/>
      <c r="EQ1024" s="9"/>
      <c r="ER1024" s="9"/>
    </row>
    <row r="1025" spans="2:148" ht="18.75">
      <c r="B1025" s="13"/>
      <c r="C1025" s="31"/>
      <c r="D1025" s="32"/>
      <c r="E1025" s="124">
        <v>11534548</v>
      </c>
      <c r="F1025" s="13"/>
      <c r="G1025" s="125" t="s">
        <v>5741</v>
      </c>
      <c r="H1025" s="125" t="s">
        <v>5784</v>
      </c>
      <c r="I1025" s="125" t="s">
        <v>5740</v>
      </c>
      <c r="J1025" s="126">
        <v>434510</v>
      </c>
      <c r="K1025" s="13"/>
      <c r="M1025" s="126" t="s">
        <v>2904</v>
      </c>
      <c r="N1025" s="31">
        <v>190</v>
      </c>
      <c r="O1025" s="129">
        <v>1.32</v>
      </c>
      <c r="P1025" s="127">
        <v>42508</v>
      </c>
      <c r="Q1025" s="13"/>
      <c r="R1025" s="126" t="s">
        <v>5238</v>
      </c>
      <c r="S1025" s="126" t="s">
        <v>5785</v>
      </c>
      <c r="T1025" s="126" t="s">
        <v>2224</v>
      </c>
      <c r="U1025" s="126" t="s">
        <v>907</v>
      </c>
      <c r="V1025" s="126"/>
      <c r="W1025" s="31" t="s">
        <v>5821</v>
      </c>
      <c r="Y1025" s="42"/>
      <c r="Z1025" s="43"/>
      <c r="AA1025" s="5"/>
      <c r="AB1025" s="7"/>
      <c r="AC1025" s="5"/>
      <c r="AD1025" s="7"/>
      <c r="AE1025" s="7"/>
      <c r="AF1025" s="7"/>
      <c r="AG1025" s="35"/>
      <c r="AH1025" s="7"/>
      <c r="AI1025" s="5"/>
      <c r="AJ1025" s="9"/>
      <c r="AK1025" s="9"/>
      <c r="AL1025" s="9"/>
      <c r="AM1025" s="5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  <c r="EH1025" s="9"/>
      <c r="EI1025" s="9"/>
      <c r="EJ1025" s="9"/>
      <c r="EK1025" s="9"/>
      <c r="EL1025" s="9"/>
      <c r="EM1025" s="9"/>
      <c r="EN1025" s="9"/>
      <c r="EO1025" s="9"/>
      <c r="EP1025" s="9"/>
      <c r="EQ1025" s="9"/>
      <c r="ER1025" s="9"/>
    </row>
    <row r="1026" spans="1:148" ht="15.75">
      <c r="A1026" s="124"/>
      <c r="B1026" s="13"/>
      <c r="C1026" s="125"/>
      <c r="G1026" s="13" t="s">
        <v>2826</v>
      </c>
      <c r="H1026" s="13" t="s">
        <v>2827</v>
      </c>
      <c r="I1026" s="13" t="s">
        <v>3257</v>
      </c>
      <c r="L1026" s="13" t="s">
        <v>991</v>
      </c>
      <c r="M1026" s="31">
        <v>78758</v>
      </c>
      <c r="N1026" s="40">
        <v>398</v>
      </c>
      <c r="O1026" s="51">
        <v>18.66</v>
      </c>
      <c r="P1026" s="30">
        <v>34235</v>
      </c>
      <c r="Q1026" s="30">
        <v>34407</v>
      </c>
      <c r="R1026" s="30"/>
      <c r="S1026" s="31" t="s">
        <v>2538</v>
      </c>
      <c r="T1026" s="31" t="s">
        <v>2539</v>
      </c>
      <c r="U1026" s="31" t="s">
        <v>3302</v>
      </c>
      <c r="W1026" s="31" t="s">
        <v>3509</v>
      </c>
      <c r="Y1026" s="7"/>
      <c r="Z1026" s="7"/>
      <c r="AA1026" s="5"/>
      <c r="AB1026" s="7"/>
      <c r="AC1026" s="5"/>
      <c r="AD1026" s="7"/>
      <c r="AE1026" s="7"/>
      <c r="AF1026" s="7"/>
      <c r="AG1026" s="35"/>
      <c r="AH1026" s="7"/>
      <c r="AI1026" s="5"/>
      <c r="AJ1026" s="9"/>
      <c r="AK1026" s="9"/>
      <c r="AL1026" s="9"/>
      <c r="AM1026" s="5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  <c r="EI1026" s="9"/>
      <c r="EJ1026" s="9"/>
      <c r="EK1026" s="9"/>
      <c r="EL1026" s="9"/>
      <c r="EM1026" s="9"/>
      <c r="EN1026" s="9"/>
      <c r="EO1026" s="9"/>
      <c r="EP1026" s="9"/>
      <c r="EQ1026" s="9"/>
      <c r="ER1026" s="9"/>
    </row>
    <row r="1027" spans="4:23" ht="15.75">
      <c r="D1027" s="32"/>
      <c r="E1027" s="124">
        <v>11224270</v>
      </c>
      <c r="F1027" s="13"/>
      <c r="G1027" s="125" t="s">
        <v>5126</v>
      </c>
      <c r="H1027" s="125" t="s">
        <v>5440</v>
      </c>
      <c r="I1027" s="125" t="s">
        <v>5125</v>
      </c>
      <c r="J1027" s="126">
        <v>128516</v>
      </c>
      <c r="K1027" s="13"/>
      <c r="M1027" s="126" t="s">
        <v>4070</v>
      </c>
      <c r="N1027" s="31">
        <v>400</v>
      </c>
      <c r="O1027" s="129">
        <v>1.7614</v>
      </c>
      <c r="P1027" s="127">
        <v>41911</v>
      </c>
      <c r="Q1027" s="127">
        <v>42339</v>
      </c>
      <c r="R1027" s="126" t="s">
        <v>4073</v>
      </c>
      <c r="S1027" s="126" t="s">
        <v>1875</v>
      </c>
      <c r="T1027" s="126" t="s">
        <v>2222</v>
      </c>
      <c r="U1027" s="92" t="s">
        <v>177</v>
      </c>
      <c r="V1027" s="92"/>
      <c r="W1027" s="31" t="s">
        <v>5175</v>
      </c>
    </row>
    <row r="1028" spans="2:23" ht="15.75">
      <c r="B1028" s="13"/>
      <c r="C1028" s="124"/>
      <c r="D1028" s="32"/>
      <c r="E1028" s="32">
        <v>75180</v>
      </c>
      <c r="G1028" s="13" t="s">
        <v>827</v>
      </c>
      <c r="H1028" s="13" t="s">
        <v>661</v>
      </c>
      <c r="I1028" s="13" t="s">
        <v>4029</v>
      </c>
      <c r="L1028" s="13" t="s">
        <v>992</v>
      </c>
      <c r="M1028" s="31">
        <v>78728</v>
      </c>
      <c r="N1028" s="40">
        <v>90</v>
      </c>
      <c r="O1028" s="51">
        <v>6.2</v>
      </c>
      <c r="P1028" s="30">
        <v>36227</v>
      </c>
      <c r="Q1028" s="30">
        <v>36399</v>
      </c>
      <c r="R1028" s="30"/>
      <c r="S1028" s="31" t="s">
        <v>3259</v>
      </c>
      <c r="T1028" s="31" t="s">
        <v>3260</v>
      </c>
      <c r="U1028" s="31" t="s">
        <v>3302</v>
      </c>
      <c r="W1028" s="31" t="s">
        <v>2821</v>
      </c>
    </row>
    <row r="1029" spans="2:23" ht="15.75">
      <c r="B1029" s="13"/>
      <c r="C1029" s="31"/>
      <c r="D1029" s="32"/>
      <c r="G1029" s="13" t="s">
        <v>3258</v>
      </c>
      <c r="H1029" s="13" t="s">
        <v>3198</v>
      </c>
      <c r="I1029" s="13" t="s">
        <v>274</v>
      </c>
      <c r="L1029" s="13" t="s">
        <v>993</v>
      </c>
      <c r="M1029" s="31">
        <v>78728</v>
      </c>
      <c r="N1029" s="40">
        <v>204</v>
      </c>
      <c r="O1029" s="51">
        <v>16</v>
      </c>
      <c r="P1029" s="30">
        <v>35537</v>
      </c>
      <c r="Q1029" s="30"/>
      <c r="R1029" s="30"/>
      <c r="S1029" s="31" t="s">
        <v>3259</v>
      </c>
      <c r="T1029" s="31" t="s">
        <v>3260</v>
      </c>
      <c r="U1029" s="31" t="s">
        <v>3302</v>
      </c>
      <c r="W1029" s="31" t="s">
        <v>3524</v>
      </c>
    </row>
    <row r="1030" spans="2:23" ht="15.75">
      <c r="B1030" s="13"/>
      <c r="C1030" s="31"/>
      <c r="D1030" s="32"/>
      <c r="E1030" s="32">
        <v>128380</v>
      </c>
      <c r="G1030" s="13" t="s">
        <v>2956</v>
      </c>
      <c r="H1030" s="13" t="s">
        <v>4030</v>
      </c>
      <c r="I1030" s="13" t="s">
        <v>4031</v>
      </c>
      <c r="L1030" s="13" t="s">
        <v>994</v>
      </c>
      <c r="M1030" s="31">
        <v>78727</v>
      </c>
      <c r="N1030" s="40">
        <v>434</v>
      </c>
      <c r="O1030" s="51">
        <v>21.43</v>
      </c>
      <c r="P1030" s="30">
        <v>36361</v>
      </c>
      <c r="Q1030" s="30">
        <v>36686</v>
      </c>
      <c r="R1030" s="30"/>
      <c r="S1030" s="31" t="s">
        <v>2959</v>
      </c>
      <c r="T1030" s="31" t="s">
        <v>2960</v>
      </c>
      <c r="U1030" s="31" t="s">
        <v>3302</v>
      </c>
      <c r="W1030" s="31" t="s">
        <v>1365</v>
      </c>
    </row>
    <row r="1031" spans="2:23" ht="15.75">
      <c r="B1031" s="13"/>
      <c r="C1031" s="31"/>
      <c r="D1031" s="32"/>
      <c r="E1031" s="124">
        <v>10417385</v>
      </c>
      <c r="F1031" s="13"/>
      <c r="G1031" s="125" t="s">
        <v>2995</v>
      </c>
      <c r="H1031" s="125" t="s">
        <v>1976</v>
      </c>
      <c r="I1031" s="125" t="s">
        <v>2994</v>
      </c>
      <c r="J1031" s="126">
        <v>503854</v>
      </c>
      <c r="K1031" s="13"/>
      <c r="L1031" s="125"/>
      <c r="M1031" s="126" t="s">
        <v>3165</v>
      </c>
      <c r="N1031" s="60">
        <v>3</v>
      </c>
      <c r="O1031" s="129">
        <v>0.482</v>
      </c>
      <c r="P1031" s="127">
        <v>40262</v>
      </c>
      <c r="Q1031" s="127">
        <v>40630</v>
      </c>
      <c r="R1031" s="126" t="s">
        <v>4073</v>
      </c>
      <c r="S1031" s="126" t="s">
        <v>1973</v>
      </c>
      <c r="T1031" s="126" t="s">
        <v>2229</v>
      </c>
      <c r="U1031" s="126" t="s">
        <v>906</v>
      </c>
      <c r="V1031" s="126"/>
      <c r="W1031" s="31" t="s">
        <v>942</v>
      </c>
    </row>
    <row r="1032" spans="2:23" ht="15.75">
      <c r="B1032" s="13"/>
      <c r="C1032" s="31"/>
      <c r="D1032" s="32"/>
      <c r="E1032" s="124">
        <v>11557241</v>
      </c>
      <c r="F1032" s="13"/>
      <c r="G1032" s="125" t="s">
        <v>5767</v>
      </c>
      <c r="H1032" s="125" t="s">
        <v>5802</v>
      </c>
      <c r="I1032" s="125" t="s">
        <v>5766</v>
      </c>
      <c r="J1032" s="126">
        <v>581787</v>
      </c>
      <c r="K1032" s="13"/>
      <c r="M1032" s="126" t="s">
        <v>2187</v>
      </c>
      <c r="N1032" s="31">
        <v>312</v>
      </c>
      <c r="O1032" s="129">
        <v>36.11</v>
      </c>
      <c r="P1032" s="127">
        <v>42550</v>
      </c>
      <c r="Q1032" s="13"/>
      <c r="R1032" s="31" t="s">
        <v>5929</v>
      </c>
      <c r="S1032" s="126" t="s">
        <v>5803</v>
      </c>
      <c r="T1032" s="126" t="s">
        <v>119</v>
      </c>
      <c r="U1032" s="126" t="s">
        <v>907</v>
      </c>
      <c r="V1032" s="126"/>
      <c r="W1032" s="31" t="s">
        <v>5821</v>
      </c>
    </row>
    <row r="1033" spans="2:23" ht="15.75">
      <c r="B1033" s="13"/>
      <c r="C1033" s="31"/>
      <c r="D1033" s="32"/>
      <c r="E1033" s="56" t="s">
        <v>3344</v>
      </c>
      <c r="G1033" s="54" t="s">
        <v>427</v>
      </c>
      <c r="H1033" s="54" t="s">
        <v>3464</v>
      </c>
      <c r="I1033" s="55" t="s">
        <v>1660</v>
      </c>
      <c r="J1033" s="31">
        <v>3074107</v>
      </c>
      <c r="L1033" s="55" t="s">
        <v>2071</v>
      </c>
      <c r="M1033" s="31">
        <v>78704</v>
      </c>
      <c r="N1033" s="91">
        <v>91</v>
      </c>
      <c r="O1033" s="98">
        <v>2.89</v>
      </c>
      <c r="P1033" s="57">
        <v>38798</v>
      </c>
      <c r="Q1033" s="57">
        <v>39287</v>
      </c>
      <c r="R1033" s="46" t="s">
        <v>596</v>
      </c>
      <c r="S1033" s="92" t="s">
        <v>1658</v>
      </c>
      <c r="T1033" s="31" t="s">
        <v>1659</v>
      </c>
      <c r="U1033" s="92" t="s">
        <v>906</v>
      </c>
      <c r="V1033" s="92"/>
      <c r="W1033" s="31" t="s">
        <v>1948</v>
      </c>
    </row>
    <row r="1034" spans="2:23" ht="15.75">
      <c r="B1034" s="13"/>
      <c r="C1034" s="31"/>
      <c r="D1034" s="32"/>
      <c r="E1034" s="124">
        <v>10960518</v>
      </c>
      <c r="F1034" s="13"/>
      <c r="G1034" s="13" t="s">
        <v>4700</v>
      </c>
      <c r="H1034" s="125" t="s">
        <v>5442</v>
      </c>
      <c r="I1034" s="13" t="s">
        <v>4701</v>
      </c>
      <c r="J1034" s="126">
        <v>753806</v>
      </c>
      <c r="K1034" s="13"/>
      <c r="M1034" s="126">
        <v>78704</v>
      </c>
      <c r="N1034" s="4">
        <v>247</v>
      </c>
      <c r="O1034" s="51">
        <v>3.889</v>
      </c>
      <c r="P1034" s="127">
        <v>41432</v>
      </c>
      <c r="Q1034" s="127">
        <v>41730</v>
      </c>
      <c r="R1034" s="31" t="s">
        <v>1871</v>
      </c>
      <c r="S1034" s="31" t="s">
        <v>4214</v>
      </c>
      <c r="T1034" s="31" t="s">
        <v>2222</v>
      </c>
      <c r="U1034" s="31" t="s">
        <v>3302</v>
      </c>
      <c r="V1034" s="92"/>
      <c r="W1034" s="92" t="s">
        <v>4782</v>
      </c>
    </row>
    <row r="1035" spans="2:23" ht="15.75">
      <c r="B1035" s="13"/>
      <c r="C1035" s="31"/>
      <c r="D1035" s="32"/>
      <c r="E1035" s="58">
        <v>301015</v>
      </c>
      <c r="G1035" s="54" t="s">
        <v>2475</v>
      </c>
      <c r="H1035" s="55" t="s">
        <v>3318</v>
      </c>
      <c r="I1035" s="32" t="s">
        <v>2084</v>
      </c>
      <c r="J1035" s="126">
        <v>3076078</v>
      </c>
      <c r="L1035" s="54" t="s">
        <v>1442</v>
      </c>
      <c r="M1035" s="31">
        <v>78704</v>
      </c>
      <c r="N1035" s="91">
        <v>34</v>
      </c>
      <c r="O1035" s="98">
        <v>1.5</v>
      </c>
      <c r="P1035" s="57">
        <v>38931</v>
      </c>
      <c r="Q1035" s="57">
        <v>39197</v>
      </c>
      <c r="R1035" s="31" t="s">
        <v>4073</v>
      </c>
      <c r="S1035" s="92" t="s">
        <v>3773</v>
      </c>
      <c r="T1035" s="92" t="s">
        <v>2286</v>
      </c>
      <c r="U1035" s="92" t="s">
        <v>554</v>
      </c>
      <c r="V1035" s="92"/>
      <c r="W1035" s="31" t="s">
        <v>769</v>
      </c>
    </row>
    <row r="1036" spans="2:23" ht="15.75">
      <c r="B1036" s="13"/>
      <c r="C1036" s="31"/>
      <c r="D1036" s="32"/>
      <c r="E1036" s="253">
        <v>11659975</v>
      </c>
      <c r="F1036" s="215"/>
      <c r="G1036" s="254" t="s">
        <v>6139</v>
      </c>
      <c r="H1036" s="254" t="s">
        <v>5630</v>
      </c>
      <c r="I1036" s="254" t="s">
        <v>5631</v>
      </c>
      <c r="J1036" s="254">
        <v>429074</v>
      </c>
      <c r="K1036" s="215"/>
      <c r="L1036" s="215"/>
      <c r="M1036" s="255" t="s">
        <v>532</v>
      </c>
      <c r="N1036" s="220">
        <v>105</v>
      </c>
      <c r="O1036" s="255" t="s">
        <v>6140</v>
      </c>
      <c r="P1036" s="256">
        <v>42754</v>
      </c>
      <c r="Q1036" s="220"/>
      <c r="R1036" s="220" t="s">
        <v>5929</v>
      </c>
      <c r="S1036" s="220" t="s">
        <v>6088</v>
      </c>
      <c r="T1036" s="255" t="s">
        <v>6089</v>
      </c>
      <c r="U1036" s="255" t="s">
        <v>907</v>
      </c>
      <c r="W1036" s="156" t="s">
        <v>6159</v>
      </c>
    </row>
    <row r="1037" spans="2:23" ht="15.75">
      <c r="B1037" s="13"/>
      <c r="C1037" s="31"/>
      <c r="D1037" s="32"/>
      <c r="E1037" s="124">
        <v>11509999</v>
      </c>
      <c r="F1037" s="13"/>
      <c r="G1037" s="125" t="s">
        <v>5771</v>
      </c>
      <c r="H1037" s="125" t="s">
        <v>5630</v>
      </c>
      <c r="I1037" s="125" t="s">
        <v>5631</v>
      </c>
      <c r="J1037" s="126">
        <v>429074</v>
      </c>
      <c r="K1037" s="13"/>
      <c r="M1037" s="126" t="s">
        <v>532</v>
      </c>
      <c r="N1037" s="31">
        <v>109</v>
      </c>
      <c r="O1037" s="129">
        <v>1.06</v>
      </c>
      <c r="P1037" s="127">
        <v>42461</v>
      </c>
      <c r="Q1037" s="127">
        <v>42724</v>
      </c>
      <c r="R1037" s="126" t="s">
        <v>5522</v>
      </c>
      <c r="S1037" s="126" t="s">
        <v>5434</v>
      </c>
      <c r="T1037" s="126" t="s">
        <v>523</v>
      </c>
      <c r="U1037" s="126" t="s">
        <v>906</v>
      </c>
      <c r="V1037" s="126"/>
      <c r="W1037" s="31" t="s">
        <v>5821</v>
      </c>
    </row>
    <row r="1038" spans="2:24" ht="15.75">
      <c r="B1038" s="13"/>
      <c r="C1038" s="31"/>
      <c r="D1038" s="32"/>
      <c r="E1038" s="152">
        <v>11458464</v>
      </c>
      <c r="F1038" s="153"/>
      <c r="G1038" s="154" t="s">
        <v>5733</v>
      </c>
      <c r="H1038" s="153" t="s">
        <v>5734</v>
      </c>
      <c r="I1038" s="154" t="s">
        <v>5735</v>
      </c>
      <c r="J1038" s="155">
        <v>5217219</v>
      </c>
      <c r="K1038" s="153"/>
      <c r="L1038" s="153"/>
      <c r="M1038" s="155" t="s">
        <v>2762</v>
      </c>
      <c r="N1038" s="156">
        <v>328</v>
      </c>
      <c r="O1038" s="162">
        <v>12.7</v>
      </c>
      <c r="P1038" s="157">
        <v>42348</v>
      </c>
      <c r="Q1038" s="157">
        <v>42598</v>
      </c>
      <c r="R1038" s="155" t="s">
        <v>5238</v>
      </c>
      <c r="S1038" s="155" t="s">
        <v>5736</v>
      </c>
      <c r="T1038" s="155" t="s">
        <v>5737</v>
      </c>
      <c r="U1038" s="92" t="s">
        <v>177</v>
      </c>
      <c r="V1038" s="155"/>
      <c r="W1038" s="163" t="s">
        <v>5676</v>
      </c>
      <c r="X1038" s="133"/>
    </row>
    <row r="1039" spans="2:23" ht="15.75">
      <c r="B1039" s="13"/>
      <c r="C1039" s="31"/>
      <c r="D1039" s="32"/>
      <c r="E1039" s="124">
        <v>10533648</v>
      </c>
      <c r="F1039" s="13"/>
      <c r="G1039" s="125" t="s">
        <v>3243</v>
      </c>
      <c r="H1039" s="125" t="s">
        <v>2333</v>
      </c>
      <c r="I1039" s="125" t="s">
        <v>3242</v>
      </c>
      <c r="J1039" s="126">
        <v>3500500</v>
      </c>
      <c r="K1039" s="13"/>
      <c r="M1039" s="126" t="s">
        <v>2762</v>
      </c>
      <c r="N1039" s="52">
        <v>292</v>
      </c>
      <c r="O1039" s="129">
        <v>14.638</v>
      </c>
      <c r="P1039" s="127">
        <v>40550</v>
      </c>
      <c r="Q1039" s="127">
        <v>40716</v>
      </c>
      <c r="R1039" s="31" t="s">
        <v>2294</v>
      </c>
      <c r="S1039" s="126" t="s">
        <v>3735</v>
      </c>
      <c r="T1039" s="135" t="s">
        <v>3736</v>
      </c>
      <c r="U1039" s="31" t="s">
        <v>3302</v>
      </c>
      <c r="W1039" s="31" t="s">
        <v>2556</v>
      </c>
    </row>
    <row r="1040" spans="2:23" ht="15.75">
      <c r="B1040" s="13"/>
      <c r="C1040" s="31"/>
      <c r="D1040" s="32"/>
      <c r="E1040" s="124">
        <v>11379040</v>
      </c>
      <c r="F1040" s="13"/>
      <c r="G1040" s="125" t="s">
        <v>5444</v>
      </c>
      <c r="H1040" s="125" t="s">
        <v>5445</v>
      </c>
      <c r="I1040" s="125" t="s">
        <v>5443</v>
      </c>
      <c r="J1040" s="126">
        <v>5188665</v>
      </c>
      <c r="K1040" s="13"/>
      <c r="L1040" s="125"/>
      <c r="M1040" s="126" t="s">
        <v>2762</v>
      </c>
      <c r="N1040" s="31">
        <v>370</v>
      </c>
      <c r="O1040" s="129">
        <v>44.6</v>
      </c>
      <c r="P1040" s="127">
        <v>42186</v>
      </c>
      <c r="Q1040" s="127">
        <v>42408</v>
      </c>
      <c r="R1040" s="126" t="s">
        <v>5238</v>
      </c>
      <c r="S1040" s="126" t="s">
        <v>5446</v>
      </c>
      <c r="T1040" s="126" t="s">
        <v>5447</v>
      </c>
      <c r="U1040" s="92" t="s">
        <v>177</v>
      </c>
      <c r="V1040" s="92"/>
      <c r="W1040" s="92" t="s">
        <v>5449</v>
      </c>
    </row>
    <row r="1041" spans="2:23" ht="15.75">
      <c r="B1041" s="13"/>
      <c r="C1041" s="31"/>
      <c r="D1041" s="32"/>
      <c r="E1041" s="124">
        <v>10734434</v>
      </c>
      <c r="F1041" s="13"/>
      <c r="G1041" s="125" t="s">
        <v>1841</v>
      </c>
      <c r="H1041" s="125" t="s">
        <v>1840</v>
      </c>
      <c r="I1041" s="125" t="s">
        <v>4101</v>
      </c>
      <c r="J1041" s="126">
        <v>3690973</v>
      </c>
      <c r="K1041" s="125"/>
      <c r="M1041" s="126" t="s">
        <v>2762</v>
      </c>
      <c r="N1041" s="52">
        <v>175</v>
      </c>
      <c r="O1041" s="129">
        <v>16.05</v>
      </c>
      <c r="P1041" s="127">
        <v>40982</v>
      </c>
      <c r="Q1041" s="13"/>
      <c r="R1041" s="126" t="s">
        <v>259</v>
      </c>
      <c r="S1041" s="126" t="s">
        <v>2142</v>
      </c>
      <c r="T1041" s="126" t="s">
        <v>2223</v>
      </c>
      <c r="U1041" s="126" t="s">
        <v>554</v>
      </c>
      <c r="V1041" s="126"/>
      <c r="W1041" s="31" t="s">
        <v>4388</v>
      </c>
    </row>
    <row r="1042" spans="2:23" ht="15.75">
      <c r="B1042" s="13"/>
      <c r="C1042" s="31"/>
      <c r="D1042" s="32"/>
      <c r="E1042" s="124">
        <v>10761391</v>
      </c>
      <c r="F1042" s="13"/>
      <c r="G1042" s="125" t="s">
        <v>4614</v>
      </c>
      <c r="H1042" s="125" t="s">
        <v>4439</v>
      </c>
      <c r="I1042" s="125" t="s">
        <v>4101</v>
      </c>
      <c r="J1042" s="126">
        <v>3690973</v>
      </c>
      <c r="K1042" s="125"/>
      <c r="M1042" s="126" t="s">
        <v>2762</v>
      </c>
      <c r="N1042" s="31">
        <v>336</v>
      </c>
      <c r="O1042" s="129">
        <v>16.05</v>
      </c>
      <c r="P1042" s="127">
        <v>41033</v>
      </c>
      <c r="Q1042" s="127">
        <v>41227</v>
      </c>
      <c r="R1042" s="31" t="s">
        <v>4073</v>
      </c>
      <c r="S1042" s="126" t="s">
        <v>2142</v>
      </c>
      <c r="T1042" s="126" t="s">
        <v>2223</v>
      </c>
      <c r="U1042" s="31" t="s">
        <v>3302</v>
      </c>
      <c r="W1042" s="31" t="s">
        <v>4461</v>
      </c>
    </row>
    <row r="1043" spans="2:23" ht="15.75">
      <c r="B1043" s="13"/>
      <c r="C1043" s="31"/>
      <c r="D1043" s="32"/>
      <c r="E1043" s="124">
        <v>11293876</v>
      </c>
      <c r="F1043" s="13"/>
      <c r="G1043" s="125" t="s">
        <v>5290</v>
      </c>
      <c r="H1043" s="125" t="s">
        <v>5937</v>
      </c>
      <c r="I1043" s="125" t="s">
        <v>5200</v>
      </c>
      <c r="J1043" s="126">
        <v>5053181</v>
      </c>
      <c r="K1043" s="125"/>
      <c r="M1043" s="126" t="s">
        <v>2762</v>
      </c>
      <c r="N1043" s="31">
        <v>375</v>
      </c>
      <c r="O1043" s="129">
        <v>17.05</v>
      </c>
      <c r="P1043" s="157">
        <v>42048</v>
      </c>
      <c r="Q1043" s="157">
        <v>42187</v>
      </c>
      <c r="R1043" s="126" t="s">
        <v>5238</v>
      </c>
      <c r="S1043" s="126" t="s">
        <v>5938</v>
      </c>
      <c r="T1043" s="126" t="s">
        <v>2223</v>
      </c>
      <c r="U1043" s="31" t="s">
        <v>3302</v>
      </c>
      <c r="W1043" s="31" t="s">
        <v>5373</v>
      </c>
    </row>
    <row r="1044" spans="2:23" ht="15.75">
      <c r="B1044" s="58"/>
      <c r="C1044" s="31"/>
      <c r="D1044" s="32"/>
      <c r="E1044" s="152">
        <v>11173758</v>
      </c>
      <c r="F1044" s="153"/>
      <c r="G1044" s="154" t="s">
        <v>5025</v>
      </c>
      <c r="H1044" s="154" t="s">
        <v>5023</v>
      </c>
      <c r="I1044" s="154" t="s">
        <v>5024</v>
      </c>
      <c r="J1044" s="155">
        <v>3222576</v>
      </c>
      <c r="K1044" s="153"/>
      <c r="L1044" s="153"/>
      <c r="M1044" s="156">
        <v>78735</v>
      </c>
      <c r="N1044" s="156">
        <v>20</v>
      </c>
      <c r="O1044" s="159">
        <v>11.39</v>
      </c>
      <c r="P1044" s="157">
        <v>41820</v>
      </c>
      <c r="Q1044" s="157">
        <v>42011</v>
      </c>
      <c r="R1044" s="155" t="s">
        <v>1871</v>
      </c>
      <c r="S1044" s="155" t="s">
        <v>5073</v>
      </c>
      <c r="T1044" s="155" t="s">
        <v>2227</v>
      </c>
      <c r="U1044" s="156" t="s">
        <v>906</v>
      </c>
      <c r="V1044" s="156"/>
      <c r="W1044" s="156" t="s">
        <v>5078</v>
      </c>
    </row>
    <row r="1045" spans="2:23" ht="15.75">
      <c r="B1045" s="13"/>
      <c r="C1045" s="31"/>
      <c r="D1045" s="32"/>
      <c r="E1045" s="124">
        <v>10916999</v>
      </c>
      <c r="F1045" s="13"/>
      <c r="G1045" s="125" t="s">
        <v>4663</v>
      </c>
      <c r="H1045" s="125" t="s">
        <v>4697</v>
      </c>
      <c r="I1045" s="125" t="s">
        <v>4558</v>
      </c>
      <c r="J1045" s="126">
        <v>3364844</v>
      </c>
      <c r="K1045" s="13"/>
      <c r="M1045" s="126" t="s">
        <v>3707</v>
      </c>
      <c r="N1045" s="4">
        <v>228</v>
      </c>
      <c r="O1045" s="129">
        <v>12.771</v>
      </c>
      <c r="P1045" s="127">
        <v>41354</v>
      </c>
      <c r="Q1045" s="127">
        <v>41449</v>
      </c>
      <c r="R1045" s="126" t="s">
        <v>1871</v>
      </c>
      <c r="S1045" s="126" t="s">
        <v>3067</v>
      </c>
      <c r="T1045" s="126" t="s">
        <v>4426</v>
      </c>
      <c r="U1045" s="4" t="s">
        <v>3302</v>
      </c>
      <c r="V1045" s="4"/>
      <c r="W1045" s="31" t="s">
        <v>4698</v>
      </c>
    </row>
    <row r="1046" spans="1:23" ht="15.75">
      <c r="A1046" s="125"/>
      <c r="B1046" s="13"/>
      <c r="C1046" s="31"/>
      <c r="D1046" s="32"/>
      <c r="E1046" s="124">
        <v>11615044</v>
      </c>
      <c r="F1046" s="13"/>
      <c r="G1046" s="202" t="s">
        <v>5985</v>
      </c>
      <c r="H1046" s="202" t="s">
        <v>6028</v>
      </c>
      <c r="I1046" s="202" t="s">
        <v>4640</v>
      </c>
      <c r="J1046" s="202">
        <v>3554263</v>
      </c>
      <c r="K1046" s="13"/>
      <c r="M1046" s="209" t="s">
        <v>4530</v>
      </c>
      <c r="N1046" s="210">
        <v>320</v>
      </c>
      <c r="O1046" s="211">
        <v>16.09</v>
      </c>
      <c r="P1046" s="212">
        <v>42655</v>
      </c>
      <c r="Q1046" s="202"/>
      <c r="R1046" s="31" t="s">
        <v>4073</v>
      </c>
      <c r="S1046" s="209" t="s">
        <v>6027</v>
      </c>
      <c r="T1046" s="209" t="s">
        <v>2223</v>
      </c>
      <c r="U1046" s="209" t="s">
        <v>907</v>
      </c>
      <c r="V1046" s="209"/>
      <c r="W1046" s="31" t="s">
        <v>6048</v>
      </c>
    </row>
    <row r="1047" spans="2:23" ht="15.75">
      <c r="B1047" s="13"/>
      <c r="C1047" s="31"/>
      <c r="D1047" s="32"/>
      <c r="E1047" s="124">
        <v>10627770</v>
      </c>
      <c r="F1047" s="13"/>
      <c r="G1047" s="125" t="s">
        <v>3944</v>
      </c>
      <c r="H1047" s="125" t="s">
        <v>3942</v>
      </c>
      <c r="I1047" s="125" t="s">
        <v>3943</v>
      </c>
      <c r="J1047" s="126">
        <v>3516085</v>
      </c>
      <c r="K1047" s="13"/>
      <c r="M1047" s="126" t="s">
        <v>291</v>
      </c>
      <c r="N1047" s="31">
        <v>352</v>
      </c>
      <c r="O1047" s="51">
        <v>17.91</v>
      </c>
      <c r="P1047" s="127">
        <v>40752</v>
      </c>
      <c r="Q1047" s="127">
        <v>41141</v>
      </c>
      <c r="R1047" s="31" t="s">
        <v>2126</v>
      </c>
      <c r="S1047" s="126" t="s">
        <v>2127</v>
      </c>
      <c r="T1047" s="126" t="s">
        <v>2222</v>
      </c>
      <c r="U1047" s="4" t="s">
        <v>3302</v>
      </c>
      <c r="V1047" s="4"/>
      <c r="W1047" s="31" t="s">
        <v>3104</v>
      </c>
    </row>
    <row r="1048" spans="1:23" ht="15.75">
      <c r="A1048" s="58"/>
      <c r="B1048" s="58"/>
      <c r="C1048" s="91"/>
      <c r="D1048" s="32"/>
      <c r="E1048" s="32">
        <v>215890</v>
      </c>
      <c r="G1048" s="13" t="s">
        <v>2022</v>
      </c>
      <c r="H1048" s="13" t="s">
        <v>1413</v>
      </c>
      <c r="I1048" s="13" t="s">
        <v>2023</v>
      </c>
      <c r="L1048" s="13" t="s">
        <v>2945</v>
      </c>
      <c r="M1048" s="31">
        <v>78702</v>
      </c>
      <c r="N1048" s="31">
        <v>105</v>
      </c>
      <c r="O1048" s="51">
        <v>3.28</v>
      </c>
      <c r="P1048" s="103">
        <v>37685</v>
      </c>
      <c r="Q1048" s="103">
        <v>37803</v>
      </c>
      <c r="R1048" s="31" t="s">
        <v>2012</v>
      </c>
      <c r="S1048" s="31" t="s">
        <v>2013</v>
      </c>
      <c r="T1048" s="31" t="s">
        <v>2014</v>
      </c>
      <c r="U1048" s="4" t="s">
        <v>3302</v>
      </c>
      <c r="V1048" s="4"/>
      <c r="W1048" s="31" t="s">
        <v>2007</v>
      </c>
    </row>
    <row r="1049" spans="2:23" ht="15.75">
      <c r="B1049" s="13"/>
      <c r="C1049" s="31"/>
      <c r="D1049" s="32"/>
      <c r="E1049" s="124">
        <v>10691598</v>
      </c>
      <c r="F1049" s="13"/>
      <c r="G1049" s="125" t="s">
        <v>2895</v>
      </c>
      <c r="H1049" s="125" t="s">
        <v>1160</v>
      </c>
      <c r="I1049" s="125" t="s">
        <v>2896</v>
      </c>
      <c r="J1049" s="125"/>
      <c r="K1049" s="125" t="s">
        <v>2894</v>
      </c>
      <c r="L1049" s="125">
        <v>3070208</v>
      </c>
      <c r="M1049" s="126" t="s">
        <v>550</v>
      </c>
      <c r="N1049" s="130">
        <v>45</v>
      </c>
      <c r="O1049" s="129">
        <v>7.408</v>
      </c>
      <c r="P1049" s="57">
        <v>40886</v>
      </c>
      <c r="Q1049" s="13"/>
      <c r="R1049" s="126" t="s">
        <v>1028</v>
      </c>
      <c r="S1049" s="126" t="s">
        <v>1161</v>
      </c>
      <c r="T1049" s="126" t="s">
        <v>1156</v>
      </c>
      <c r="U1049" s="126" t="s">
        <v>554</v>
      </c>
      <c r="V1049" s="126"/>
      <c r="W1049" s="31" t="s">
        <v>656</v>
      </c>
    </row>
    <row r="1050" spans="1:23" ht="15.75">
      <c r="A1050" s="124"/>
      <c r="B1050" s="31"/>
      <c r="C1050" s="31"/>
      <c r="D1050" s="32"/>
      <c r="E1050" s="124">
        <v>11029600</v>
      </c>
      <c r="F1050" s="13"/>
      <c r="G1050" s="125" t="s">
        <v>4807</v>
      </c>
      <c r="H1050" s="125" t="s">
        <v>1160</v>
      </c>
      <c r="I1050" s="125" t="s">
        <v>2896</v>
      </c>
      <c r="J1050" s="126">
        <v>3070208</v>
      </c>
      <c r="K1050" s="125"/>
      <c r="M1050" s="126" t="s">
        <v>550</v>
      </c>
      <c r="N1050" s="31">
        <v>13</v>
      </c>
      <c r="O1050" s="129">
        <v>7.595</v>
      </c>
      <c r="P1050" s="127">
        <v>41556</v>
      </c>
      <c r="Q1050" s="119"/>
      <c r="R1050" s="126" t="s">
        <v>1871</v>
      </c>
      <c r="S1050" s="126" t="s">
        <v>4855</v>
      </c>
      <c r="T1050" s="126" t="s">
        <v>1863</v>
      </c>
      <c r="U1050" s="31" t="s">
        <v>554</v>
      </c>
      <c r="W1050" s="31" t="s">
        <v>4907</v>
      </c>
    </row>
    <row r="1051" spans="1:23" ht="15.75">
      <c r="A1051" s="124"/>
      <c r="B1051" s="31"/>
      <c r="C1051" s="31"/>
      <c r="D1051" s="32"/>
      <c r="E1051" s="56" t="s">
        <v>1321</v>
      </c>
      <c r="G1051" s="54" t="s">
        <v>635</v>
      </c>
      <c r="H1051" s="54" t="s">
        <v>4624</v>
      </c>
      <c r="I1051" s="54" t="s">
        <v>4623</v>
      </c>
      <c r="J1051" s="91">
        <v>312344</v>
      </c>
      <c r="K1051" s="91"/>
      <c r="L1051" s="13" t="s">
        <v>3548</v>
      </c>
      <c r="M1051" s="71">
        <v>78703</v>
      </c>
      <c r="N1051" s="31">
        <v>26</v>
      </c>
      <c r="O1051" s="51">
        <v>0.72</v>
      </c>
      <c r="P1051" s="57">
        <v>38390</v>
      </c>
      <c r="Q1051" s="57">
        <v>38747</v>
      </c>
      <c r="R1051" s="31" t="s">
        <v>4073</v>
      </c>
      <c r="S1051" s="31" t="s">
        <v>3549</v>
      </c>
      <c r="T1051" s="84" t="s">
        <v>3550</v>
      </c>
      <c r="U1051" s="4" t="s">
        <v>3302</v>
      </c>
      <c r="V1051" s="4"/>
      <c r="W1051" s="31" t="s">
        <v>2447</v>
      </c>
    </row>
    <row r="1052" spans="2:23" ht="15.75">
      <c r="B1052" s="13"/>
      <c r="C1052" s="31"/>
      <c r="D1052" s="32"/>
      <c r="E1052" s="124">
        <v>11088103</v>
      </c>
      <c r="F1052" s="13"/>
      <c r="G1052" s="125" t="s">
        <v>4940</v>
      </c>
      <c r="H1052" s="125" t="s">
        <v>4563</v>
      </c>
      <c r="I1052" s="125" t="s">
        <v>4564</v>
      </c>
      <c r="J1052" s="126">
        <v>266476</v>
      </c>
      <c r="K1052" s="13"/>
      <c r="M1052" s="31">
        <v>78741</v>
      </c>
      <c r="N1052" s="31">
        <v>252</v>
      </c>
      <c r="O1052" s="51">
        <v>23.09</v>
      </c>
      <c r="P1052" s="127">
        <v>41683</v>
      </c>
      <c r="Q1052" s="127">
        <v>41837</v>
      </c>
      <c r="R1052" s="31" t="s">
        <v>1871</v>
      </c>
      <c r="S1052" s="126" t="s">
        <v>4969</v>
      </c>
      <c r="T1052" s="126" t="s">
        <v>1863</v>
      </c>
      <c r="U1052" s="31" t="s">
        <v>3302</v>
      </c>
      <c r="W1052" s="31" t="s">
        <v>4990</v>
      </c>
    </row>
    <row r="1053" spans="2:23" ht="15.75">
      <c r="B1053" s="13"/>
      <c r="C1053" s="31"/>
      <c r="D1053" s="32"/>
      <c r="E1053" s="124">
        <v>10870837</v>
      </c>
      <c r="F1053" s="13"/>
      <c r="G1053" s="125" t="s">
        <v>4565</v>
      </c>
      <c r="H1053" s="125" t="s">
        <v>4563</v>
      </c>
      <c r="I1053" s="125" t="s">
        <v>4564</v>
      </c>
      <c r="J1053" s="126">
        <v>266476</v>
      </c>
      <c r="K1053" s="13"/>
      <c r="M1053" s="126" t="s">
        <v>4071</v>
      </c>
      <c r="N1053" s="31">
        <v>252</v>
      </c>
      <c r="O1053" s="129">
        <v>15.6</v>
      </c>
      <c r="P1053" s="127">
        <v>41257</v>
      </c>
      <c r="R1053" s="31" t="s">
        <v>1871</v>
      </c>
      <c r="S1053" s="126" t="s">
        <v>4589</v>
      </c>
      <c r="T1053" s="126" t="s">
        <v>1863</v>
      </c>
      <c r="U1053" s="31" t="s">
        <v>554</v>
      </c>
      <c r="W1053" s="31" t="s">
        <v>4629</v>
      </c>
    </row>
    <row r="1054" spans="2:23" ht="15.75">
      <c r="B1054" s="13"/>
      <c r="C1054" s="31"/>
      <c r="D1054" s="32"/>
      <c r="G1054" s="13" t="s">
        <v>4032</v>
      </c>
      <c r="H1054" s="13" t="s">
        <v>4033</v>
      </c>
      <c r="I1054" s="13" t="s">
        <v>4034</v>
      </c>
      <c r="L1054" s="13" t="s">
        <v>1882</v>
      </c>
      <c r="M1054" s="7">
        <v>78735</v>
      </c>
      <c r="N1054" s="40">
        <v>608</v>
      </c>
      <c r="O1054" s="51">
        <v>38.15</v>
      </c>
      <c r="P1054" s="30">
        <v>35104</v>
      </c>
      <c r="Q1054" s="30">
        <v>35340</v>
      </c>
      <c r="R1054" s="30"/>
      <c r="S1054" s="31" t="s">
        <v>1309</v>
      </c>
      <c r="T1054" s="31" t="s">
        <v>1310</v>
      </c>
      <c r="U1054" s="31" t="s">
        <v>3302</v>
      </c>
      <c r="W1054" s="31" t="s">
        <v>3519</v>
      </c>
    </row>
    <row r="1055" spans="2:23" ht="15.75">
      <c r="B1055" s="13"/>
      <c r="C1055" s="31"/>
      <c r="D1055" s="32"/>
      <c r="E1055" s="56" t="s">
        <v>3733</v>
      </c>
      <c r="G1055" s="54" t="s">
        <v>3732</v>
      </c>
      <c r="H1055" s="54" t="s">
        <v>281</v>
      </c>
      <c r="I1055" s="54" t="s">
        <v>1091</v>
      </c>
      <c r="J1055" s="91">
        <v>3139292</v>
      </c>
      <c r="K1055" s="91"/>
      <c r="L1055" s="54" t="s">
        <v>1091</v>
      </c>
      <c r="M1055" s="91">
        <v>78705</v>
      </c>
      <c r="N1055" s="91">
        <v>124</v>
      </c>
      <c r="O1055" s="98">
        <v>0.591</v>
      </c>
      <c r="P1055" s="57">
        <v>39237</v>
      </c>
      <c r="Q1055" s="57">
        <v>39511</v>
      </c>
      <c r="R1055" s="92" t="s">
        <v>2012</v>
      </c>
      <c r="S1055" s="92" t="s">
        <v>156</v>
      </c>
      <c r="T1055" s="31" t="s">
        <v>1175</v>
      </c>
      <c r="U1055" s="31" t="s">
        <v>3302</v>
      </c>
      <c r="W1055" s="92" t="s">
        <v>2258</v>
      </c>
    </row>
    <row r="1056" spans="2:23" ht="15.75">
      <c r="B1056" s="13"/>
      <c r="C1056" s="31"/>
      <c r="D1056" s="32"/>
      <c r="E1056" s="56" t="s">
        <v>3919</v>
      </c>
      <c r="G1056" s="54" t="s">
        <v>2496</v>
      </c>
      <c r="H1056" s="54" t="s">
        <v>2389</v>
      </c>
      <c r="I1056" s="54" t="s">
        <v>824</v>
      </c>
      <c r="J1056" s="91">
        <v>310268</v>
      </c>
      <c r="K1056" s="91"/>
      <c r="L1056" s="13" t="s">
        <v>1883</v>
      </c>
      <c r="M1056" s="31">
        <v>78705</v>
      </c>
      <c r="N1056" s="40">
        <v>100</v>
      </c>
      <c r="O1056" s="98">
        <v>0.169</v>
      </c>
      <c r="P1056" s="57">
        <v>38629</v>
      </c>
      <c r="Q1056" s="57">
        <v>38762</v>
      </c>
      <c r="R1056" s="31" t="s">
        <v>1600</v>
      </c>
      <c r="S1056" s="31" t="s">
        <v>3778</v>
      </c>
      <c r="T1056" s="31" t="s">
        <v>1175</v>
      </c>
      <c r="U1056" s="31" t="s">
        <v>3302</v>
      </c>
      <c r="W1056" s="31" t="s">
        <v>730</v>
      </c>
    </row>
    <row r="1057" spans="2:23" ht="15.75">
      <c r="B1057" s="13"/>
      <c r="C1057" s="31"/>
      <c r="D1057" s="32"/>
      <c r="E1057" s="58">
        <v>284458</v>
      </c>
      <c r="G1057" s="54" t="s">
        <v>646</v>
      </c>
      <c r="H1057" s="54" t="s">
        <v>2390</v>
      </c>
      <c r="I1057" s="54" t="s">
        <v>1951</v>
      </c>
      <c r="J1057" s="91">
        <v>475424</v>
      </c>
      <c r="K1057" s="91"/>
      <c r="L1057" s="54" t="s">
        <v>647</v>
      </c>
      <c r="M1057" s="31">
        <v>78705</v>
      </c>
      <c r="N1057" s="40">
        <v>232</v>
      </c>
      <c r="O1057" s="98">
        <v>1.09</v>
      </c>
      <c r="P1057" s="57">
        <v>38629</v>
      </c>
      <c r="Q1057" s="57">
        <v>38749</v>
      </c>
      <c r="R1057" s="31" t="s">
        <v>1600</v>
      </c>
      <c r="S1057" s="31" t="s">
        <v>1176</v>
      </c>
      <c r="T1057" s="31" t="s">
        <v>1177</v>
      </c>
      <c r="U1057" s="31" t="s">
        <v>3302</v>
      </c>
      <c r="W1057" s="31" t="s">
        <v>730</v>
      </c>
    </row>
    <row r="1058" spans="2:23" ht="15.75">
      <c r="B1058" s="13"/>
      <c r="C1058" s="31"/>
      <c r="D1058" s="32"/>
      <c r="E1058" s="32" t="s">
        <v>997</v>
      </c>
      <c r="G1058" s="13" t="s">
        <v>2955</v>
      </c>
      <c r="H1058" s="13" t="s">
        <v>631</v>
      </c>
      <c r="I1058" s="13" t="s">
        <v>996</v>
      </c>
      <c r="L1058" s="13" t="s">
        <v>135</v>
      </c>
      <c r="M1058" s="31">
        <v>78717</v>
      </c>
      <c r="N1058" s="40">
        <v>312</v>
      </c>
      <c r="O1058" s="51">
        <v>16.36</v>
      </c>
      <c r="P1058" s="30">
        <v>36332</v>
      </c>
      <c r="Q1058" s="30">
        <v>36626</v>
      </c>
      <c r="R1058" s="30"/>
      <c r="S1058" s="31" t="s">
        <v>660</v>
      </c>
      <c r="T1058" s="31" t="s">
        <v>3691</v>
      </c>
      <c r="U1058" s="31" t="s">
        <v>3302</v>
      </c>
      <c r="W1058" s="31" t="s">
        <v>341</v>
      </c>
    </row>
    <row r="1059" spans="2:23" ht="15.75">
      <c r="B1059" s="13"/>
      <c r="C1059" s="31"/>
      <c r="D1059" s="32"/>
      <c r="E1059" s="67">
        <v>238113</v>
      </c>
      <c r="G1059" s="67" t="s">
        <v>97</v>
      </c>
      <c r="H1059" s="66" t="s">
        <v>2720</v>
      </c>
      <c r="I1059" s="13" t="s">
        <v>2721</v>
      </c>
      <c r="L1059" s="66" t="s">
        <v>98</v>
      </c>
      <c r="M1059" s="71">
        <v>78730</v>
      </c>
      <c r="N1059" s="31">
        <v>15</v>
      </c>
      <c r="O1059" s="51">
        <v>2.9</v>
      </c>
      <c r="P1059" s="68">
        <v>38183</v>
      </c>
      <c r="Q1059" s="68">
        <v>38265</v>
      </c>
      <c r="R1059" s="31" t="s">
        <v>4325</v>
      </c>
      <c r="S1059" s="31" t="s">
        <v>2722</v>
      </c>
      <c r="T1059" s="31" t="s">
        <v>2723</v>
      </c>
      <c r="U1059" s="31" t="s">
        <v>3302</v>
      </c>
      <c r="W1059" s="31" t="s">
        <v>3988</v>
      </c>
    </row>
    <row r="1060" spans="2:23" ht="15.75">
      <c r="B1060" s="13"/>
      <c r="C1060" s="31"/>
      <c r="D1060" s="32"/>
      <c r="E1060" s="58">
        <v>284915</v>
      </c>
      <c r="G1060" s="54" t="s">
        <v>4355</v>
      </c>
      <c r="H1060" s="55" t="s">
        <v>3668</v>
      </c>
      <c r="I1060" s="54" t="s">
        <v>4356</v>
      </c>
      <c r="J1060" s="91"/>
      <c r="K1060" s="91"/>
      <c r="L1060" s="13" t="s">
        <v>1884</v>
      </c>
      <c r="M1060" s="31">
        <v>78717</v>
      </c>
      <c r="N1060" s="91">
        <v>344</v>
      </c>
      <c r="O1060" s="98">
        <v>17.461000000000002</v>
      </c>
      <c r="P1060" s="57">
        <v>38638</v>
      </c>
      <c r="Q1060" s="57">
        <v>38852</v>
      </c>
      <c r="R1060" s="31" t="s">
        <v>1149</v>
      </c>
      <c r="S1060" s="92" t="s">
        <v>3670</v>
      </c>
      <c r="T1060" s="92" t="s">
        <v>4057</v>
      </c>
      <c r="U1060" s="31" t="s">
        <v>3302</v>
      </c>
      <c r="W1060" s="31" t="s">
        <v>3598</v>
      </c>
    </row>
    <row r="1061" spans="1:23" ht="15.75">
      <c r="A1061" s="125"/>
      <c r="B1061" s="13"/>
      <c r="C1061" s="31"/>
      <c r="D1061" s="32"/>
      <c r="E1061" s="32">
        <v>212393</v>
      </c>
      <c r="G1061" s="13" t="s">
        <v>4366</v>
      </c>
      <c r="H1061" s="13" t="s">
        <v>4365</v>
      </c>
      <c r="I1061" s="13" t="s">
        <v>4024</v>
      </c>
      <c r="L1061" s="13" t="s">
        <v>4254</v>
      </c>
      <c r="M1061" s="31">
        <v>78717</v>
      </c>
      <c r="N1061" s="31">
        <v>22</v>
      </c>
      <c r="O1061" s="51">
        <v>12.022</v>
      </c>
      <c r="P1061" s="30">
        <v>37391</v>
      </c>
      <c r="Q1061" s="30">
        <v>37825</v>
      </c>
      <c r="R1061" s="31" t="s">
        <v>745</v>
      </c>
      <c r="S1061" s="31" t="s">
        <v>3772</v>
      </c>
      <c r="T1061" s="31" t="s">
        <v>4255</v>
      </c>
      <c r="U1061" s="31" t="s">
        <v>2049</v>
      </c>
      <c r="W1061" s="31" t="s">
        <v>2301</v>
      </c>
    </row>
    <row r="1062" spans="2:23" ht="15.75">
      <c r="B1062" s="13"/>
      <c r="C1062" s="31"/>
      <c r="D1062" s="32"/>
      <c r="G1062" s="13" t="s">
        <v>1433</v>
      </c>
      <c r="H1062" s="13" t="s">
        <v>3199</v>
      </c>
      <c r="I1062" s="13" t="s">
        <v>1434</v>
      </c>
      <c r="L1062" s="13" t="s">
        <v>995</v>
      </c>
      <c r="M1062" s="31">
        <v>78746</v>
      </c>
      <c r="N1062" s="40">
        <v>160</v>
      </c>
      <c r="O1062" s="51">
        <v>11.59</v>
      </c>
      <c r="P1062" s="30">
        <v>35300</v>
      </c>
      <c r="Q1062" s="30">
        <v>35537</v>
      </c>
      <c r="R1062" s="30"/>
      <c r="S1062" s="31" t="s">
        <v>1435</v>
      </c>
      <c r="T1062" s="31" t="s">
        <v>1436</v>
      </c>
      <c r="U1062" s="31" t="s">
        <v>3302</v>
      </c>
      <c r="W1062" s="31" t="s">
        <v>3521</v>
      </c>
    </row>
    <row r="1063" spans="2:23" ht="15.75">
      <c r="B1063" s="13"/>
      <c r="C1063" s="31"/>
      <c r="D1063" s="32"/>
      <c r="G1063" s="13" t="s">
        <v>3043</v>
      </c>
      <c r="H1063" s="13" t="s">
        <v>3200</v>
      </c>
      <c r="I1063" s="13" t="s">
        <v>2785</v>
      </c>
      <c r="L1063" s="13" t="s">
        <v>1816</v>
      </c>
      <c r="M1063" s="31">
        <v>78758</v>
      </c>
      <c r="N1063" s="40">
        <v>366</v>
      </c>
      <c r="O1063" s="51">
        <v>16.89</v>
      </c>
      <c r="P1063" s="30">
        <v>35930</v>
      </c>
      <c r="Q1063" s="30">
        <v>36048</v>
      </c>
      <c r="R1063" s="30"/>
      <c r="S1063" s="31" t="s">
        <v>2873</v>
      </c>
      <c r="T1063" s="31" t="s">
        <v>3042</v>
      </c>
      <c r="U1063" s="31" t="s">
        <v>3302</v>
      </c>
      <c r="W1063" s="31" t="s">
        <v>3528</v>
      </c>
    </row>
    <row r="1064" spans="2:23" ht="15.75">
      <c r="B1064" s="13"/>
      <c r="C1064" s="31"/>
      <c r="D1064" s="32"/>
      <c r="E1064" s="61"/>
      <c r="G1064" s="13" t="s">
        <v>2540</v>
      </c>
      <c r="H1064" s="13" t="s">
        <v>2541</v>
      </c>
      <c r="I1064" s="13" t="s">
        <v>2542</v>
      </c>
      <c r="L1064" s="13" t="s">
        <v>1885</v>
      </c>
      <c r="M1064" s="31">
        <v>78729</v>
      </c>
      <c r="N1064" s="40">
        <v>272</v>
      </c>
      <c r="O1064" s="51">
        <v>16.43</v>
      </c>
      <c r="P1064" s="30">
        <v>36199</v>
      </c>
      <c r="Q1064" s="30">
        <v>36397</v>
      </c>
      <c r="R1064" s="30"/>
      <c r="S1064" s="31" t="s">
        <v>2873</v>
      </c>
      <c r="T1064" s="31" t="s">
        <v>3042</v>
      </c>
      <c r="U1064" s="31" t="s">
        <v>3302</v>
      </c>
      <c r="W1064" s="31" t="s">
        <v>2821</v>
      </c>
    </row>
    <row r="1065" spans="2:23" ht="15.75">
      <c r="B1065" s="13"/>
      <c r="C1065" s="31"/>
      <c r="D1065" s="32"/>
      <c r="E1065" s="124">
        <v>11102333</v>
      </c>
      <c r="F1065" s="13"/>
      <c r="G1065" s="125" t="s">
        <v>4918</v>
      </c>
      <c r="H1065" s="125" t="s">
        <v>5546</v>
      </c>
      <c r="I1065" s="125" t="s">
        <v>4917</v>
      </c>
      <c r="J1065" s="126">
        <v>5089927</v>
      </c>
      <c r="K1065" s="13"/>
      <c r="M1065" s="31">
        <v>78723</v>
      </c>
      <c r="N1065" s="31">
        <v>244</v>
      </c>
      <c r="O1065" s="51">
        <v>21.12</v>
      </c>
      <c r="P1065" s="127">
        <v>41705</v>
      </c>
      <c r="Q1065" s="127">
        <v>42229</v>
      </c>
      <c r="R1065" s="31" t="s">
        <v>4073</v>
      </c>
      <c r="S1065" s="126" t="s">
        <v>4957</v>
      </c>
      <c r="T1065" s="126" t="s">
        <v>119</v>
      </c>
      <c r="U1065" s="31" t="s">
        <v>3302</v>
      </c>
      <c r="V1065" s="92"/>
      <c r="W1065" s="31" t="s">
        <v>4990</v>
      </c>
    </row>
    <row r="1066" spans="2:23" ht="15.75">
      <c r="B1066" s="13"/>
      <c r="C1066" s="31"/>
      <c r="D1066" s="32"/>
      <c r="E1066" s="32">
        <v>164994</v>
      </c>
      <c r="G1066" s="13" t="s">
        <v>1780</v>
      </c>
      <c r="H1066" s="13" t="s">
        <v>3804</v>
      </c>
      <c r="I1066" s="13" t="s">
        <v>3565</v>
      </c>
      <c r="L1066" s="13" t="s">
        <v>4207</v>
      </c>
      <c r="M1066" s="31">
        <v>78754</v>
      </c>
      <c r="N1066" s="40">
        <v>284</v>
      </c>
      <c r="O1066" s="51">
        <v>14.29</v>
      </c>
      <c r="P1066" s="30">
        <v>36760</v>
      </c>
      <c r="Q1066" s="30">
        <v>36964</v>
      </c>
      <c r="R1066" s="30"/>
      <c r="S1066" s="31" t="s">
        <v>2396</v>
      </c>
      <c r="T1066" s="31" t="s">
        <v>3592</v>
      </c>
      <c r="U1066" s="31" t="s">
        <v>3302</v>
      </c>
      <c r="W1066" s="31" t="s">
        <v>1753</v>
      </c>
    </row>
    <row r="1067" spans="2:23" ht="15.75">
      <c r="B1067" s="13"/>
      <c r="C1067" s="31"/>
      <c r="D1067" s="32"/>
      <c r="E1067" s="67">
        <v>234135</v>
      </c>
      <c r="G1067" s="66" t="s">
        <v>3275</v>
      </c>
      <c r="H1067" s="66" t="s">
        <v>2862</v>
      </c>
      <c r="I1067" s="66" t="s">
        <v>4240</v>
      </c>
      <c r="J1067" s="71"/>
      <c r="K1067" s="71"/>
      <c r="L1067" s="66" t="s">
        <v>3276</v>
      </c>
      <c r="M1067" s="31">
        <v>78750</v>
      </c>
      <c r="N1067" s="40">
        <v>51</v>
      </c>
      <c r="O1067" s="51">
        <v>5.8</v>
      </c>
      <c r="P1067" s="68">
        <v>38104</v>
      </c>
      <c r="Q1067" s="68">
        <v>38323</v>
      </c>
      <c r="R1067" s="31" t="s">
        <v>745</v>
      </c>
      <c r="S1067" s="31" t="s">
        <v>2866</v>
      </c>
      <c r="T1067" s="31" t="s">
        <v>2867</v>
      </c>
      <c r="U1067" s="31" t="s">
        <v>3302</v>
      </c>
      <c r="W1067" s="31" t="s">
        <v>2863</v>
      </c>
    </row>
    <row r="1068" spans="2:23" ht="15.75">
      <c r="B1068" s="13"/>
      <c r="C1068" s="31"/>
      <c r="D1068" s="32"/>
      <c r="E1068" s="124">
        <v>10179558</v>
      </c>
      <c r="F1068" s="13"/>
      <c r="G1068" s="125" t="s">
        <v>2190</v>
      </c>
      <c r="H1068" s="125" t="s">
        <v>2191</v>
      </c>
      <c r="I1068" s="125" t="s">
        <v>2189</v>
      </c>
      <c r="J1068" s="126">
        <v>586352</v>
      </c>
      <c r="K1068" s="13"/>
      <c r="M1068" s="126" t="s">
        <v>2187</v>
      </c>
      <c r="N1068" s="126" t="s">
        <v>2192</v>
      </c>
      <c r="O1068" s="129">
        <v>0.76</v>
      </c>
      <c r="P1068" s="127">
        <v>39666</v>
      </c>
      <c r="Q1068" s="13"/>
      <c r="R1068" s="126" t="s">
        <v>62</v>
      </c>
      <c r="S1068" s="126" t="s">
        <v>2832</v>
      </c>
      <c r="T1068" s="126" t="s">
        <v>2833</v>
      </c>
      <c r="U1068" s="126" t="s">
        <v>554</v>
      </c>
      <c r="V1068" s="126"/>
      <c r="W1068" s="31" t="s">
        <v>187</v>
      </c>
    </row>
    <row r="1069" spans="2:23" ht="15.75">
      <c r="B1069" s="13"/>
      <c r="C1069" s="31"/>
      <c r="D1069" s="32"/>
      <c r="E1069" s="58">
        <v>286593</v>
      </c>
      <c r="G1069" s="54" t="s">
        <v>2492</v>
      </c>
      <c r="H1069" s="55" t="s">
        <v>3205</v>
      </c>
      <c r="I1069" s="54" t="s">
        <v>2493</v>
      </c>
      <c r="J1069" s="91"/>
      <c r="K1069" s="91"/>
      <c r="L1069" s="13" t="s">
        <v>1390</v>
      </c>
      <c r="M1069" s="31">
        <v>787846</v>
      </c>
      <c r="N1069" s="100">
        <v>210</v>
      </c>
      <c r="O1069" s="98">
        <v>35</v>
      </c>
      <c r="P1069" s="57">
        <v>38673</v>
      </c>
      <c r="Q1069" s="57">
        <v>38721</v>
      </c>
      <c r="R1069" s="31" t="s">
        <v>1600</v>
      </c>
      <c r="S1069" s="31" t="s">
        <v>3206</v>
      </c>
      <c r="T1069" s="31" t="s">
        <v>3207</v>
      </c>
      <c r="U1069" s="92" t="s">
        <v>554</v>
      </c>
      <c r="V1069" s="92"/>
      <c r="W1069" s="31" t="s">
        <v>3598</v>
      </c>
    </row>
    <row r="1070" spans="2:23" ht="15.75">
      <c r="B1070" s="13"/>
      <c r="C1070" s="31"/>
      <c r="D1070" s="32"/>
      <c r="E1070" s="56" t="s">
        <v>2521</v>
      </c>
      <c r="G1070" s="58" t="s">
        <v>2406</v>
      </c>
      <c r="H1070" s="58" t="s">
        <v>1281</v>
      </c>
      <c r="I1070" s="58" t="s">
        <v>451</v>
      </c>
      <c r="J1070" s="91">
        <v>862496</v>
      </c>
      <c r="K1070" s="91"/>
      <c r="L1070" s="58" t="s">
        <v>451</v>
      </c>
      <c r="M1070" s="91">
        <v>78704</v>
      </c>
      <c r="N1070" s="91">
        <v>33</v>
      </c>
      <c r="O1070" s="98">
        <v>1.098</v>
      </c>
      <c r="P1070" s="112">
        <v>39000</v>
      </c>
      <c r="Q1070" s="57">
        <v>39286</v>
      </c>
      <c r="R1070" s="91" t="s">
        <v>1028</v>
      </c>
      <c r="S1070" s="91" t="s">
        <v>1658</v>
      </c>
      <c r="T1070" s="91" t="s">
        <v>1659</v>
      </c>
      <c r="U1070" s="31" t="s">
        <v>3302</v>
      </c>
      <c r="W1070" s="31" t="s">
        <v>4322</v>
      </c>
    </row>
    <row r="1071" spans="2:23" ht="15.75">
      <c r="B1071" s="13"/>
      <c r="C1071" s="31"/>
      <c r="D1071" s="32"/>
      <c r="E1071" s="58">
        <v>284186</v>
      </c>
      <c r="G1071" s="54" t="s">
        <v>2161</v>
      </c>
      <c r="H1071" s="54" t="s">
        <v>4022</v>
      </c>
      <c r="I1071" s="54" t="s">
        <v>132</v>
      </c>
      <c r="J1071" s="91">
        <v>141849</v>
      </c>
      <c r="K1071" s="91"/>
      <c r="L1071" s="54" t="s">
        <v>2162</v>
      </c>
      <c r="M1071" s="31">
        <v>78701</v>
      </c>
      <c r="N1071" s="60">
        <v>232</v>
      </c>
      <c r="O1071" s="98">
        <v>1.91</v>
      </c>
      <c r="P1071" s="57">
        <v>38623</v>
      </c>
      <c r="Q1071" s="57">
        <v>38805</v>
      </c>
      <c r="R1071" s="31" t="s">
        <v>1600</v>
      </c>
      <c r="S1071" s="31" t="s">
        <v>1605</v>
      </c>
      <c r="T1071" s="31" t="s">
        <v>1606</v>
      </c>
      <c r="U1071" s="31" t="s">
        <v>3302</v>
      </c>
      <c r="W1071" s="31" t="s">
        <v>730</v>
      </c>
    </row>
    <row r="1072" spans="2:23" ht="15.75">
      <c r="B1072" s="32"/>
      <c r="C1072" s="31"/>
      <c r="D1072" s="32"/>
      <c r="E1072" s="56" t="s">
        <v>2331</v>
      </c>
      <c r="G1072" s="54" t="s">
        <v>2323</v>
      </c>
      <c r="H1072" s="54" t="s">
        <v>2408</v>
      </c>
      <c r="I1072" s="54" t="s">
        <v>2330</v>
      </c>
      <c r="J1072" s="91">
        <v>3308063</v>
      </c>
      <c r="K1072" s="91"/>
      <c r="L1072" s="54" t="s">
        <v>2330</v>
      </c>
      <c r="M1072" s="91">
        <v>78704</v>
      </c>
      <c r="N1072" s="118">
        <v>36</v>
      </c>
      <c r="O1072" s="98">
        <v>2</v>
      </c>
      <c r="P1072" s="57">
        <v>39238</v>
      </c>
      <c r="Q1072" s="112">
        <v>39458</v>
      </c>
      <c r="R1072" s="92" t="s">
        <v>259</v>
      </c>
      <c r="S1072" s="92" t="s">
        <v>576</v>
      </c>
      <c r="T1072" s="31" t="s">
        <v>2532</v>
      </c>
      <c r="U1072" s="31" t="s">
        <v>3302</v>
      </c>
      <c r="W1072" s="92" t="s">
        <v>2258</v>
      </c>
    </row>
    <row r="1073" spans="2:23" ht="15.75">
      <c r="B1073" s="13"/>
      <c r="C1073" s="31"/>
      <c r="D1073" s="32"/>
      <c r="E1073" s="124">
        <v>11536219</v>
      </c>
      <c r="F1073" s="13"/>
      <c r="G1073" s="125" t="s">
        <v>5775</v>
      </c>
      <c r="H1073" s="125" t="s">
        <v>5811</v>
      </c>
      <c r="I1073" s="125" t="s">
        <v>2474</v>
      </c>
      <c r="J1073" s="126">
        <v>3217443</v>
      </c>
      <c r="K1073" s="13"/>
      <c r="M1073" s="126" t="s">
        <v>3920</v>
      </c>
      <c r="N1073" s="31">
        <v>69</v>
      </c>
      <c r="O1073" s="129">
        <v>3.66</v>
      </c>
      <c r="P1073" s="127">
        <v>42510</v>
      </c>
      <c r="Q1073" s="13"/>
      <c r="R1073" s="31" t="s">
        <v>1028</v>
      </c>
      <c r="S1073" s="126" t="s">
        <v>5812</v>
      </c>
      <c r="T1073" s="126" t="s">
        <v>1863</v>
      </c>
      <c r="U1073" s="126" t="s">
        <v>907</v>
      </c>
      <c r="V1073" s="126"/>
      <c r="W1073" s="31" t="s">
        <v>5821</v>
      </c>
    </row>
    <row r="1074" spans="2:23" ht="15.75">
      <c r="B1074" s="13"/>
      <c r="C1074" s="31"/>
      <c r="D1074" s="32"/>
      <c r="E1074" s="124">
        <v>10820749</v>
      </c>
      <c r="F1074" s="13"/>
      <c r="G1074" s="125" t="s">
        <v>4466</v>
      </c>
      <c r="H1074" s="125" t="s">
        <v>4498</v>
      </c>
      <c r="I1074" s="125" t="s">
        <v>4465</v>
      </c>
      <c r="J1074" s="126">
        <v>3364954</v>
      </c>
      <c r="K1074" s="13"/>
      <c r="M1074" s="126" t="s">
        <v>3707</v>
      </c>
      <c r="N1074" s="31">
        <v>45</v>
      </c>
      <c r="O1074" s="129">
        <v>9.17</v>
      </c>
      <c r="P1074" s="127">
        <v>41152</v>
      </c>
      <c r="Q1074" s="127">
        <v>41586</v>
      </c>
      <c r="R1074" s="31" t="s">
        <v>259</v>
      </c>
      <c r="S1074" s="126" t="s">
        <v>4497</v>
      </c>
      <c r="T1074" s="126" t="s">
        <v>4492</v>
      </c>
      <c r="U1074" s="31" t="s">
        <v>906</v>
      </c>
      <c r="W1074" s="31" t="s">
        <v>4514</v>
      </c>
    </row>
    <row r="1075" spans="2:23" ht="15.75">
      <c r="B1075" s="13"/>
      <c r="C1075" s="31"/>
      <c r="D1075" s="32"/>
      <c r="E1075" s="124" t="s">
        <v>5429</v>
      </c>
      <c r="F1075" s="13"/>
      <c r="G1075" s="125" t="s">
        <v>5393</v>
      </c>
      <c r="H1075" s="125" t="s">
        <v>5430</v>
      </c>
      <c r="I1075" s="125" t="s">
        <v>4909</v>
      </c>
      <c r="J1075" s="126">
        <v>5092194</v>
      </c>
      <c r="K1075" s="13"/>
      <c r="M1075" s="31">
        <v>78703</v>
      </c>
      <c r="N1075" s="31">
        <v>12</v>
      </c>
      <c r="O1075" s="51">
        <v>1.261</v>
      </c>
      <c r="P1075" s="127">
        <v>41726</v>
      </c>
      <c r="Q1075" s="127">
        <v>42444</v>
      </c>
      <c r="R1075" s="126" t="s">
        <v>4877</v>
      </c>
      <c r="S1075" s="126" t="s">
        <v>4949</v>
      </c>
      <c r="T1075" s="126" t="s">
        <v>4862</v>
      </c>
      <c r="U1075" s="92" t="s">
        <v>906</v>
      </c>
      <c r="V1075" s="92"/>
      <c r="W1075" s="31" t="s">
        <v>4990</v>
      </c>
    </row>
    <row r="1076" spans="2:23" ht="15.75">
      <c r="B1076" s="13"/>
      <c r="C1076" s="31"/>
      <c r="D1076" s="32"/>
      <c r="E1076" s="56" t="s">
        <v>251</v>
      </c>
      <c r="G1076" s="54" t="s">
        <v>1296</v>
      </c>
      <c r="H1076" s="54" t="s">
        <v>3447</v>
      </c>
      <c r="I1076" s="32" t="s">
        <v>252</v>
      </c>
      <c r="J1076" s="31">
        <v>335072</v>
      </c>
      <c r="L1076" s="32" t="s">
        <v>252</v>
      </c>
      <c r="M1076" s="31">
        <v>78704</v>
      </c>
      <c r="N1076" s="91">
        <v>65</v>
      </c>
      <c r="O1076" s="98">
        <v>2.98</v>
      </c>
      <c r="P1076" s="57">
        <v>38988</v>
      </c>
      <c r="Q1076" s="57">
        <v>39274</v>
      </c>
      <c r="R1076" s="57" t="s">
        <v>1600</v>
      </c>
      <c r="S1076" s="92" t="s">
        <v>1658</v>
      </c>
      <c r="T1076" s="92" t="s">
        <v>1659</v>
      </c>
      <c r="U1076" s="31" t="s">
        <v>3302</v>
      </c>
      <c r="W1076" s="31" t="s">
        <v>769</v>
      </c>
    </row>
    <row r="1077" spans="1:23" ht="15.75">
      <c r="A1077" s="124"/>
      <c r="B1077" s="13"/>
      <c r="D1077" s="32"/>
      <c r="E1077" s="32">
        <v>169673</v>
      </c>
      <c r="G1077" s="13" t="s">
        <v>4347</v>
      </c>
      <c r="H1077" s="13" t="s">
        <v>2092</v>
      </c>
      <c r="I1077" s="13" t="s">
        <v>1663</v>
      </c>
      <c r="L1077" s="13" t="s">
        <v>961</v>
      </c>
      <c r="M1077" s="31">
        <v>78750</v>
      </c>
      <c r="N1077" s="40">
        <v>251</v>
      </c>
      <c r="O1077" s="51">
        <v>10.39</v>
      </c>
      <c r="P1077" s="30">
        <v>36887</v>
      </c>
      <c r="Q1077" s="30">
        <v>37327</v>
      </c>
      <c r="R1077" s="30"/>
      <c r="S1077" s="31" t="s">
        <v>2391</v>
      </c>
      <c r="T1077" s="31" t="s">
        <v>2392</v>
      </c>
      <c r="U1077" s="31" t="s">
        <v>2753</v>
      </c>
      <c r="W1077" s="31" t="s">
        <v>2300</v>
      </c>
    </row>
    <row r="1078" spans="2:23" ht="15.75">
      <c r="B1078" s="13"/>
      <c r="C1078" s="31"/>
      <c r="D1078" s="32"/>
      <c r="E1078" s="124">
        <v>11472871</v>
      </c>
      <c r="F1078" s="13"/>
      <c r="G1078" s="125" t="s">
        <v>5625</v>
      </c>
      <c r="H1078" s="125" t="s">
        <v>5653</v>
      </c>
      <c r="I1078" s="125" t="s">
        <v>5624</v>
      </c>
      <c r="J1078" s="126">
        <v>5216640</v>
      </c>
      <c r="K1078" s="13"/>
      <c r="M1078" s="126" t="s">
        <v>5626</v>
      </c>
      <c r="N1078" s="31">
        <v>324</v>
      </c>
      <c r="O1078" s="129">
        <v>27.784</v>
      </c>
      <c r="P1078" s="127">
        <v>42388</v>
      </c>
      <c r="Q1078" s="127">
        <v>42537</v>
      </c>
      <c r="R1078" s="31" t="s">
        <v>1871</v>
      </c>
      <c r="S1078" s="126" t="s">
        <v>2247</v>
      </c>
      <c r="T1078" s="126" t="s">
        <v>2227</v>
      </c>
      <c r="U1078" s="126" t="s">
        <v>906</v>
      </c>
      <c r="V1078" s="126"/>
      <c r="W1078" s="31" t="s">
        <v>5675</v>
      </c>
    </row>
    <row r="1079" spans="2:23" ht="15.75">
      <c r="B1079" s="13"/>
      <c r="C1079" s="31"/>
      <c r="D1079" s="32"/>
      <c r="E1079" s="152">
        <v>11030843</v>
      </c>
      <c r="F1079" s="153"/>
      <c r="G1079" s="154" t="s">
        <v>4814</v>
      </c>
      <c r="H1079" s="154" t="s">
        <v>4861</v>
      </c>
      <c r="I1079" s="154" t="s">
        <v>4815</v>
      </c>
      <c r="J1079" s="155">
        <v>3200472</v>
      </c>
      <c r="K1079" s="154"/>
      <c r="L1079" s="153"/>
      <c r="M1079" s="155" t="s">
        <v>3629</v>
      </c>
      <c r="N1079" s="156">
        <v>59</v>
      </c>
      <c r="O1079" s="159">
        <v>8.9</v>
      </c>
      <c r="P1079" s="157">
        <v>41558</v>
      </c>
      <c r="Q1079" s="164"/>
      <c r="R1079" s="155" t="s">
        <v>4785</v>
      </c>
      <c r="S1079" s="155" t="s">
        <v>3218</v>
      </c>
      <c r="T1079" s="155" t="s">
        <v>4862</v>
      </c>
      <c r="U1079" s="163" t="s">
        <v>554</v>
      </c>
      <c r="V1079" s="163"/>
      <c r="W1079" s="156" t="s">
        <v>4907</v>
      </c>
    </row>
    <row r="1080" spans="2:23" ht="15.75">
      <c r="B1080" s="13"/>
      <c r="C1080" s="31"/>
      <c r="D1080" s="32"/>
      <c r="E1080" s="58">
        <v>10033775</v>
      </c>
      <c r="G1080" s="54" t="s">
        <v>2599</v>
      </c>
      <c r="H1080" s="54" t="s">
        <v>3792</v>
      </c>
      <c r="I1080" s="54" t="s">
        <v>2600</v>
      </c>
      <c r="J1080" s="91">
        <v>430112</v>
      </c>
      <c r="K1080" s="91"/>
      <c r="L1080" s="54" t="s">
        <v>2600</v>
      </c>
      <c r="M1080" s="91">
        <v>78705</v>
      </c>
      <c r="N1080" s="91">
        <v>81</v>
      </c>
      <c r="O1080" s="98">
        <v>0.4761</v>
      </c>
      <c r="P1080" s="57">
        <v>39218</v>
      </c>
      <c r="Q1080" s="57">
        <v>39305</v>
      </c>
      <c r="R1080" s="92" t="s">
        <v>2012</v>
      </c>
      <c r="S1080" s="92" t="s">
        <v>2725</v>
      </c>
      <c r="T1080" s="31" t="s">
        <v>2726</v>
      </c>
      <c r="U1080" s="31" t="s">
        <v>3302</v>
      </c>
      <c r="W1080" s="92" t="s">
        <v>2258</v>
      </c>
    </row>
    <row r="1081" spans="2:23" ht="15.75">
      <c r="B1081" s="13"/>
      <c r="C1081" s="31"/>
      <c r="D1081" s="32"/>
      <c r="E1081" s="67">
        <v>239992</v>
      </c>
      <c r="G1081" s="67" t="s">
        <v>2709</v>
      </c>
      <c r="H1081" s="66" t="s">
        <v>2580</v>
      </c>
      <c r="I1081" s="13" t="s">
        <v>3901</v>
      </c>
      <c r="L1081" s="66" t="s">
        <v>2710</v>
      </c>
      <c r="M1081" s="31">
        <v>78705</v>
      </c>
      <c r="N1081" s="31">
        <v>62</v>
      </c>
      <c r="O1081" s="51">
        <v>0.645</v>
      </c>
      <c r="P1081" s="68">
        <v>38219</v>
      </c>
      <c r="Q1081" s="68">
        <v>38299</v>
      </c>
      <c r="R1081" s="31" t="s">
        <v>2012</v>
      </c>
      <c r="S1081" s="31" t="s">
        <v>2013</v>
      </c>
      <c r="T1081" s="31" t="s">
        <v>2579</v>
      </c>
      <c r="U1081" s="31" t="s">
        <v>3302</v>
      </c>
      <c r="W1081" s="31" t="s">
        <v>3988</v>
      </c>
    </row>
    <row r="1082" spans="2:23" ht="15.75">
      <c r="B1082" s="13"/>
      <c r="C1082" s="31"/>
      <c r="D1082" s="32"/>
      <c r="G1082" s="13" t="s">
        <v>3044</v>
      </c>
      <c r="H1082" s="13" t="s">
        <v>3045</v>
      </c>
      <c r="I1082" s="13" t="s">
        <v>943</v>
      </c>
      <c r="L1082" s="13" t="s">
        <v>998</v>
      </c>
      <c r="M1082" s="31">
        <v>78723</v>
      </c>
      <c r="N1082" s="40">
        <v>104</v>
      </c>
      <c r="O1082" s="51">
        <v>5.5</v>
      </c>
      <c r="P1082" s="30">
        <v>35485</v>
      </c>
      <c r="Q1082" s="30">
        <v>35682</v>
      </c>
      <c r="R1082" s="30"/>
      <c r="S1082" s="31" t="s">
        <v>944</v>
      </c>
      <c r="T1082" s="31" t="s">
        <v>1289</v>
      </c>
      <c r="U1082" s="31" t="s">
        <v>3302</v>
      </c>
      <c r="W1082" s="31" t="s">
        <v>3523</v>
      </c>
    </row>
    <row r="1083" spans="2:23" ht="15.75">
      <c r="B1083" s="13"/>
      <c r="C1083" s="31"/>
      <c r="D1083" s="32"/>
      <c r="G1083" s="13" t="s">
        <v>2840</v>
      </c>
      <c r="H1083" s="13" t="s">
        <v>1314</v>
      </c>
      <c r="I1083" s="13" t="s">
        <v>1315</v>
      </c>
      <c r="L1083" s="13" t="s">
        <v>999</v>
      </c>
      <c r="M1083" s="31">
        <v>78723</v>
      </c>
      <c r="N1083" s="40">
        <v>40</v>
      </c>
      <c r="O1083" s="51">
        <v>2.38</v>
      </c>
      <c r="P1083" s="30">
        <v>37018</v>
      </c>
      <c r="Q1083" s="30">
        <v>37211</v>
      </c>
      <c r="R1083" s="30"/>
      <c r="S1083" s="31" t="s">
        <v>1290</v>
      </c>
      <c r="T1083" s="31" t="s">
        <v>1289</v>
      </c>
      <c r="U1083" s="31" t="s">
        <v>3302</v>
      </c>
      <c r="W1083" s="31" t="s">
        <v>1082</v>
      </c>
    </row>
    <row r="1084" spans="2:23" ht="15.75">
      <c r="B1084" s="13"/>
      <c r="C1084" s="31"/>
      <c r="D1084" s="32"/>
      <c r="E1084" s="32">
        <v>205210</v>
      </c>
      <c r="G1084" s="13" t="s">
        <v>1441</v>
      </c>
      <c r="H1084" s="13" t="s">
        <v>3997</v>
      </c>
      <c r="I1084" s="13" t="s">
        <v>2084</v>
      </c>
      <c r="L1084" s="13" t="s">
        <v>1442</v>
      </c>
      <c r="M1084" s="31">
        <v>78704</v>
      </c>
      <c r="N1084" s="31">
        <v>50</v>
      </c>
      <c r="O1084" s="51">
        <v>1.5</v>
      </c>
      <c r="P1084" s="30">
        <v>37431</v>
      </c>
      <c r="Q1084" s="30">
        <v>37790</v>
      </c>
      <c r="R1084" s="31" t="s">
        <v>742</v>
      </c>
      <c r="S1084" s="31" t="s">
        <v>3773</v>
      </c>
      <c r="T1084" s="31" t="s">
        <v>2286</v>
      </c>
      <c r="U1084" s="31" t="s">
        <v>2049</v>
      </c>
      <c r="W1084" s="31" t="s">
        <v>2301</v>
      </c>
    </row>
    <row r="1085" spans="2:23" ht="15.75">
      <c r="B1085" s="13"/>
      <c r="C1085" s="125"/>
      <c r="D1085" s="32"/>
      <c r="E1085" s="32">
        <v>177280</v>
      </c>
      <c r="G1085" s="13" t="s">
        <v>2836</v>
      </c>
      <c r="H1085" s="13" t="s">
        <v>4225</v>
      </c>
      <c r="I1085" s="13" t="s">
        <v>1040</v>
      </c>
      <c r="L1085" s="13" t="s">
        <v>2837</v>
      </c>
      <c r="M1085" s="31">
        <v>78751</v>
      </c>
      <c r="N1085" s="40">
        <v>800</v>
      </c>
      <c r="O1085" s="51">
        <v>22.54</v>
      </c>
      <c r="P1085" s="30">
        <v>37139</v>
      </c>
      <c r="R1085" s="31" t="s">
        <v>1049</v>
      </c>
      <c r="S1085" s="31" t="s">
        <v>2838</v>
      </c>
      <c r="T1085" s="31" t="s">
        <v>2839</v>
      </c>
      <c r="U1085" s="31" t="s">
        <v>2049</v>
      </c>
      <c r="W1085" s="31" t="s">
        <v>3000</v>
      </c>
    </row>
    <row r="1086" spans="2:23" ht="15.75">
      <c r="B1086" s="13"/>
      <c r="C1086" s="31"/>
      <c r="D1086" s="32"/>
      <c r="E1086" s="152">
        <v>10715409</v>
      </c>
      <c r="F1086" s="153"/>
      <c r="G1086" s="154" t="s">
        <v>1842</v>
      </c>
      <c r="H1086" s="154" t="s">
        <v>3684</v>
      </c>
      <c r="I1086" s="154" t="s">
        <v>1843</v>
      </c>
      <c r="J1086" s="155">
        <v>3527856</v>
      </c>
      <c r="K1086" s="154"/>
      <c r="L1086" s="153"/>
      <c r="M1086" s="155" t="s">
        <v>2904</v>
      </c>
      <c r="N1086" s="156">
        <v>275</v>
      </c>
      <c r="O1086" s="159">
        <v>1.1718</v>
      </c>
      <c r="P1086" s="157">
        <v>40942</v>
      </c>
      <c r="Q1086" s="157">
        <v>41172</v>
      </c>
      <c r="R1086" s="155" t="s">
        <v>259</v>
      </c>
      <c r="S1086" s="155" t="s">
        <v>3683</v>
      </c>
      <c r="T1086" s="155" t="s">
        <v>2223</v>
      </c>
      <c r="U1086" s="31" t="s">
        <v>3302</v>
      </c>
      <c r="W1086" s="156" t="s">
        <v>4388</v>
      </c>
    </row>
    <row r="1087" spans="2:23" ht="15.75">
      <c r="B1087" s="13"/>
      <c r="C1087" s="31"/>
      <c r="D1087" s="32"/>
      <c r="E1087" s="124">
        <v>11109874</v>
      </c>
      <c r="F1087" s="13"/>
      <c r="G1087" s="125" t="s">
        <v>4942</v>
      </c>
      <c r="H1087" s="125" t="s">
        <v>6041</v>
      </c>
      <c r="I1087" s="125" t="s">
        <v>4941</v>
      </c>
      <c r="J1087" s="126">
        <v>5091483</v>
      </c>
      <c r="K1087" s="13"/>
      <c r="M1087" s="31">
        <v>78702</v>
      </c>
      <c r="N1087" s="31">
        <v>176</v>
      </c>
      <c r="O1087" s="51">
        <v>1.62</v>
      </c>
      <c r="P1087" s="127">
        <v>41719</v>
      </c>
      <c r="Q1087" s="127">
        <v>42159</v>
      </c>
      <c r="R1087" s="31" t="s">
        <v>259</v>
      </c>
      <c r="S1087" s="126" t="s">
        <v>4970</v>
      </c>
      <c r="T1087" s="126" t="s">
        <v>119</v>
      </c>
      <c r="U1087" s="31" t="s">
        <v>177</v>
      </c>
      <c r="W1087" s="31" t="s">
        <v>4990</v>
      </c>
    </row>
    <row r="1088" spans="2:23" ht="15.75">
      <c r="B1088" s="13"/>
      <c r="C1088" s="31"/>
      <c r="D1088" s="32"/>
      <c r="E1088" s="56" t="s">
        <v>2759</v>
      </c>
      <c r="G1088" s="54" t="s">
        <v>804</v>
      </c>
      <c r="H1088" s="66" t="s">
        <v>2755</v>
      </c>
      <c r="I1088" s="13" t="s">
        <v>2756</v>
      </c>
      <c r="J1088" s="54"/>
      <c r="K1088" s="13"/>
      <c r="M1088" s="31">
        <v>78729</v>
      </c>
      <c r="N1088" s="60">
        <v>391</v>
      </c>
      <c r="O1088" s="51">
        <v>60.8</v>
      </c>
      <c r="P1088" s="57">
        <v>38701</v>
      </c>
      <c r="Q1088" s="57" t="s">
        <v>2760</v>
      </c>
      <c r="R1088" s="30" t="s">
        <v>4325</v>
      </c>
      <c r="S1088" s="30" t="s">
        <v>2757</v>
      </c>
      <c r="T1088" s="31" t="s">
        <v>2758</v>
      </c>
      <c r="U1088" s="92" t="s">
        <v>906</v>
      </c>
      <c r="V1088" s="92"/>
      <c r="W1088" s="31" t="s">
        <v>589</v>
      </c>
    </row>
    <row r="1089" spans="2:23" ht="15.75">
      <c r="B1089" s="13"/>
      <c r="C1089" s="31"/>
      <c r="D1089" s="32"/>
      <c r="E1089" s="124">
        <v>10292772</v>
      </c>
      <c r="F1089" s="13"/>
      <c r="G1089" s="125" t="s">
        <v>3649</v>
      </c>
      <c r="H1089" s="125" t="s">
        <v>2935</v>
      </c>
      <c r="I1089" s="125" t="s">
        <v>3650</v>
      </c>
      <c r="J1089" s="126">
        <v>836924</v>
      </c>
      <c r="K1089" s="126"/>
      <c r="L1089" s="125"/>
      <c r="M1089" s="126" t="s">
        <v>3920</v>
      </c>
      <c r="N1089" s="31">
        <v>240</v>
      </c>
      <c r="O1089" s="129">
        <v>10.885</v>
      </c>
      <c r="P1089" s="127">
        <v>39975</v>
      </c>
      <c r="Q1089" s="127">
        <v>40108</v>
      </c>
      <c r="R1089" s="31" t="s">
        <v>4325</v>
      </c>
      <c r="S1089" s="126" t="s">
        <v>2936</v>
      </c>
      <c r="T1089" s="126" t="s">
        <v>3310</v>
      </c>
      <c r="U1089" s="31" t="s">
        <v>3302</v>
      </c>
      <c r="W1089" s="31" t="s">
        <v>1183</v>
      </c>
    </row>
    <row r="1090" spans="2:23" ht="15.75">
      <c r="B1090" s="13"/>
      <c r="C1090" s="31"/>
      <c r="D1090" s="32"/>
      <c r="E1090" s="124">
        <v>11007609</v>
      </c>
      <c r="F1090" s="13"/>
      <c r="G1090" s="125" t="s">
        <v>4762</v>
      </c>
      <c r="H1090" s="125" t="s">
        <v>4763</v>
      </c>
      <c r="I1090" s="125" t="s">
        <v>4764</v>
      </c>
      <c r="J1090" s="126">
        <v>5076439</v>
      </c>
      <c r="K1090" s="13"/>
      <c r="L1090" s="125"/>
      <c r="M1090" s="126" t="s">
        <v>4071</v>
      </c>
      <c r="N1090" s="31">
        <v>152</v>
      </c>
      <c r="O1090" s="129">
        <v>11.32</v>
      </c>
      <c r="P1090" s="127">
        <v>41515</v>
      </c>
      <c r="Q1090" s="127">
        <v>41863</v>
      </c>
      <c r="R1090" s="31" t="s">
        <v>1871</v>
      </c>
      <c r="S1090" s="126" t="s">
        <v>4686</v>
      </c>
      <c r="T1090" s="126" t="s">
        <v>1863</v>
      </c>
      <c r="U1090" s="31" t="s">
        <v>3302</v>
      </c>
      <c r="W1090" s="31" t="s">
        <v>4801</v>
      </c>
    </row>
    <row r="1091" spans="2:23" ht="15.75">
      <c r="B1091" s="13"/>
      <c r="C1091" s="31"/>
      <c r="D1091" s="32"/>
      <c r="E1091" s="58">
        <v>313715</v>
      </c>
      <c r="G1091" s="54" t="s">
        <v>707</v>
      </c>
      <c r="H1091" s="55" t="s">
        <v>1745</v>
      </c>
      <c r="I1091" s="55" t="s">
        <v>1444</v>
      </c>
      <c r="J1091" s="91">
        <v>134651</v>
      </c>
      <c r="K1091" s="91"/>
      <c r="L1091" s="54" t="s">
        <v>708</v>
      </c>
      <c r="M1091" s="91">
        <v>78753</v>
      </c>
      <c r="N1091" s="31">
        <v>350</v>
      </c>
      <c r="O1091" s="98">
        <v>16.3</v>
      </c>
      <c r="P1091" s="57">
        <v>39142</v>
      </c>
      <c r="Q1091" s="57">
        <v>39364</v>
      </c>
      <c r="R1091" s="92" t="s">
        <v>1600</v>
      </c>
      <c r="S1091" s="92" t="s">
        <v>2282</v>
      </c>
      <c r="T1091" s="31" t="s">
        <v>2283</v>
      </c>
      <c r="U1091" s="92" t="s">
        <v>906</v>
      </c>
      <c r="V1091" s="92"/>
      <c r="W1091" s="92" t="s">
        <v>2259</v>
      </c>
    </row>
    <row r="1092" spans="2:23" ht="15.75">
      <c r="B1092" s="13"/>
      <c r="C1092" s="31"/>
      <c r="D1092" s="32"/>
      <c r="E1092" s="32">
        <v>167167</v>
      </c>
      <c r="G1092" s="13" t="s">
        <v>2586</v>
      </c>
      <c r="H1092" s="13" t="s">
        <v>3805</v>
      </c>
      <c r="I1092" s="13" t="s">
        <v>974</v>
      </c>
      <c r="L1092" s="13" t="s">
        <v>2287</v>
      </c>
      <c r="M1092" s="31">
        <v>78754</v>
      </c>
      <c r="N1092" s="40">
        <v>348</v>
      </c>
      <c r="O1092" s="51">
        <v>22.87</v>
      </c>
      <c r="P1092" s="30">
        <v>37174</v>
      </c>
      <c r="Q1092" s="30">
        <v>37315</v>
      </c>
      <c r="R1092" s="31" t="s">
        <v>745</v>
      </c>
      <c r="S1092" s="31" t="s">
        <v>1335</v>
      </c>
      <c r="T1092" s="31" t="s">
        <v>1336</v>
      </c>
      <c r="U1092" s="31" t="s">
        <v>3302</v>
      </c>
      <c r="W1092" s="31" t="s">
        <v>1081</v>
      </c>
    </row>
    <row r="1093" spans="2:23" ht="15.75">
      <c r="B1093" s="13"/>
      <c r="C1093" s="31"/>
      <c r="D1093" s="32"/>
      <c r="E1093" s="32">
        <v>10110708</v>
      </c>
      <c r="G1093" s="13" t="s">
        <v>2373</v>
      </c>
      <c r="H1093" s="13" t="s">
        <v>3350</v>
      </c>
      <c r="I1093" s="13" t="s">
        <v>2374</v>
      </c>
      <c r="J1093" s="31">
        <v>253205</v>
      </c>
      <c r="M1093" s="31">
        <v>78705</v>
      </c>
      <c r="N1093" s="31">
        <v>62</v>
      </c>
      <c r="O1093" s="51">
        <v>0.49</v>
      </c>
      <c r="P1093" s="57">
        <v>39477</v>
      </c>
      <c r="Q1093" s="57">
        <v>39580</v>
      </c>
      <c r="R1093" s="31" t="s">
        <v>2012</v>
      </c>
      <c r="S1093" s="92" t="s">
        <v>3351</v>
      </c>
      <c r="T1093" s="31" t="s">
        <v>1659</v>
      </c>
      <c r="U1093" s="31" t="s">
        <v>3302</v>
      </c>
      <c r="W1093" s="31" t="s">
        <v>3886</v>
      </c>
    </row>
    <row r="1094" spans="2:23" ht="15.75">
      <c r="B1094" s="13"/>
      <c r="C1094" s="31"/>
      <c r="D1094" s="32"/>
      <c r="E1094" s="58">
        <v>10045338</v>
      </c>
      <c r="G1094" s="54" t="s">
        <v>712</v>
      </c>
      <c r="H1094" s="55" t="s">
        <v>3102</v>
      </c>
      <c r="I1094" s="54" t="s">
        <v>2433</v>
      </c>
      <c r="J1094" s="91">
        <v>91376</v>
      </c>
      <c r="K1094" s="91"/>
      <c r="L1094" s="54" t="s">
        <v>2433</v>
      </c>
      <c r="M1094" s="91">
        <v>78701</v>
      </c>
      <c r="N1094" s="91">
        <v>250</v>
      </c>
      <c r="O1094" s="98">
        <v>1.759</v>
      </c>
      <c r="P1094" s="57">
        <v>39254</v>
      </c>
      <c r="Q1094" s="57">
        <v>39548</v>
      </c>
      <c r="R1094" s="92" t="s">
        <v>3219</v>
      </c>
      <c r="S1094" s="92" t="s">
        <v>2257</v>
      </c>
      <c r="T1094" s="31" t="s">
        <v>1121</v>
      </c>
      <c r="U1094" s="31" t="s">
        <v>3302</v>
      </c>
      <c r="W1094" s="92" t="s">
        <v>2258</v>
      </c>
    </row>
    <row r="1095" spans="2:23" ht="15.75">
      <c r="B1095" s="13"/>
      <c r="C1095" s="31"/>
      <c r="D1095" s="32"/>
      <c r="E1095" s="124">
        <v>10195465</v>
      </c>
      <c r="F1095" s="13"/>
      <c r="G1095" s="125" t="s">
        <v>1626</v>
      </c>
      <c r="H1095" s="125" t="s">
        <v>2607</v>
      </c>
      <c r="I1095" s="125" t="s">
        <v>1625</v>
      </c>
      <c r="J1095" s="126">
        <v>733532</v>
      </c>
      <c r="K1095" s="13"/>
      <c r="M1095" s="126" t="s">
        <v>539</v>
      </c>
      <c r="N1095" s="31">
        <v>64</v>
      </c>
      <c r="O1095" s="129">
        <v>0.771</v>
      </c>
      <c r="P1095" s="127">
        <v>39714</v>
      </c>
      <c r="Q1095" s="127">
        <v>39931</v>
      </c>
      <c r="R1095" s="126" t="s">
        <v>2012</v>
      </c>
      <c r="S1095" s="126" t="s">
        <v>73</v>
      </c>
      <c r="T1095" s="126" t="s">
        <v>2609</v>
      </c>
      <c r="U1095" s="126" t="s">
        <v>906</v>
      </c>
      <c r="V1095" s="126"/>
      <c r="W1095" s="31" t="s">
        <v>187</v>
      </c>
    </row>
    <row r="1096" spans="2:23" ht="15.75">
      <c r="B1096" s="13"/>
      <c r="C1096" s="31"/>
      <c r="D1096" s="32"/>
      <c r="E1096" s="32">
        <v>10118430</v>
      </c>
      <c r="G1096" s="13" t="s">
        <v>603</v>
      </c>
      <c r="H1096" s="13" t="s">
        <v>1709</v>
      </c>
      <c r="I1096" s="13" t="s">
        <v>604</v>
      </c>
      <c r="J1096" s="31">
        <v>3345468</v>
      </c>
      <c r="M1096" s="31">
        <v>78727</v>
      </c>
      <c r="N1096" s="31">
        <v>14</v>
      </c>
      <c r="O1096" s="51">
        <v>3.5</v>
      </c>
      <c r="P1096" s="57">
        <v>39504</v>
      </c>
      <c r="Q1096" s="57">
        <v>39744</v>
      </c>
      <c r="R1096" s="92" t="s">
        <v>259</v>
      </c>
      <c r="S1096" s="92" t="s">
        <v>260</v>
      </c>
      <c r="T1096" s="31" t="s">
        <v>261</v>
      </c>
      <c r="U1096" s="92" t="s">
        <v>906</v>
      </c>
      <c r="V1096" s="92"/>
      <c r="W1096" s="31" t="s">
        <v>3886</v>
      </c>
    </row>
    <row r="1097" spans="2:23" ht="15.75">
      <c r="B1097" s="13"/>
      <c r="C1097" s="31"/>
      <c r="D1097" s="32"/>
      <c r="E1097" s="124">
        <v>10811214</v>
      </c>
      <c r="F1097" s="13"/>
      <c r="G1097" s="125" t="s">
        <v>4476</v>
      </c>
      <c r="H1097" s="125" t="s">
        <v>4502</v>
      </c>
      <c r="I1097" s="125" t="s">
        <v>4475</v>
      </c>
      <c r="J1097" s="126">
        <v>5001585</v>
      </c>
      <c r="K1097" s="13"/>
      <c r="M1097" s="126" t="s">
        <v>534</v>
      </c>
      <c r="N1097" s="31">
        <v>45</v>
      </c>
      <c r="O1097" s="129">
        <v>2.421</v>
      </c>
      <c r="P1097" s="127">
        <v>41131</v>
      </c>
      <c r="Q1097" s="127">
        <v>41333</v>
      </c>
      <c r="R1097" s="31" t="s">
        <v>1871</v>
      </c>
      <c r="S1097" s="126" t="s">
        <v>3554</v>
      </c>
      <c r="T1097" s="126" t="s">
        <v>2223</v>
      </c>
      <c r="U1097" s="31" t="s">
        <v>3302</v>
      </c>
      <c r="W1097" s="31" t="s">
        <v>4514</v>
      </c>
    </row>
    <row r="1098" spans="2:23" ht="15.75">
      <c r="B1098" s="13"/>
      <c r="C1098" s="31"/>
      <c r="D1098" s="32"/>
      <c r="E1098" s="124">
        <v>11542277</v>
      </c>
      <c r="F1098" s="13"/>
      <c r="G1098" s="125" t="s">
        <v>5773</v>
      </c>
      <c r="H1098" s="125" t="s">
        <v>5772</v>
      </c>
      <c r="I1098" s="125" t="s">
        <v>4475</v>
      </c>
      <c r="J1098" s="126">
        <v>5345361</v>
      </c>
      <c r="K1098" s="13"/>
      <c r="M1098" s="126" t="s">
        <v>534</v>
      </c>
      <c r="N1098" s="31">
        <v>29</v>
      </c>
      <c r="O1098" s="129">
        <v>3.486</v>
      </c>
      <c r="P1098" s="127">
        <v>42523</v>
      </c>
      <c r="Q1098" s="13"/>
      <c r="R1098" s="126" t="s">
        <v>5522</v>
      </c>
      <c r="S1098" s="126" t="s">
        <v>5808</v>
      </c>
      <c r="T1098" s="126" t="s">
        <v>5240</v>
      </c>
      <c r="U1098" s="126" t="s">
        <v>907</v>
      </c>
      <c r="V1098" s="126"/>
      <c r="W1098" s="31" t="s">
        <v>5821</v>
      </c>
    </row>
    <row r="1099" spans="2:23" ht="15.75">
      <c r="B1099" s="13"/>
      <c r="C1099" s="31"/>
      <c r="D1099" s="32"/>
      <c r="E1099" s="124">
        <v>11489559</v>
      </c>
      <c r="F1099" s="13"/>
      <c r="G1099" s="125" t="s">
        <v>5632</v>
      </c>
      <c r="H1099" s="125" t="s">
        <v>6155</v>
      </c>
      <c r="I1099" s="125" t="s">
        <v>5662</v>
      </c>
      <c r="J1099" s="126">
        <v>5316412</v>
      </c>
      <c r="K1099" s="13"/>
      <c r="M1099" s="126" t="s">
        <v>4152</v>
      </c>
      <c r="N1099" s="31">
        <v>182</v>
      </c>
      <c r="O1099" s="129">
        <v>5.7</v>
      </c>
      <c r="P1099" s="127">
        <v>42424</v>
      </c>
      <c r="Q1099" s="127">
        <v>42723</v>
      </c>
      <c r="R1099" s="31" t="s">
        <v>1871</v>
      </c>
      <c r="S1099" s="126" t="s">
        <v>2243</v>
      </c>
      <c r="T1099" s="126" t="s">
        <v>2223</v>
      </c>
      <c r="U1099" s="92" t="s">
        <v>177</v>
      </c>
      <c r="V1099" s="126"/>
      <c r="W1099" s="31" t="s">
        <v>5675</v>
      </c>
    </row>
    <row r="1100" spans="2:23" ht="15.75">
      <c r="B1100" s="13"/>
      <c r="C1100" s="31"/>
      <c r="D1100" s="32"/>
      <c r="E1100" s="124">
        <v>10988888</v>
      </c>
      <c r="F1100" s="13"/>
      <c r="G1100" s="125" t="s">
        <v>4765</v>
      </c>
      <c r="H1100" s="125" t="s">
        <v>4537</v>
      </c>
      <c r="I1100" s="125" t="s">
        <v>4538</v>
      </c>
      <c r="J1100" s="126">
        <v>5055220</v>
      </c>
      <c r="K1100" s="13"/>
      <c r="L1100" s="125"/>
      <c r="M1100" s="126" t="s">
        <v>539</v>
      </c>
      <c r="N1100" s="31">
        <v>104</v>
      </c>
      <c r="O1100" s="129">
        <v>3.995</v>
      </c>
      <c r="P1100" s="127">
        <v>41480</v>
      </c>
      <c r="Q1100" s="31" t="s">
        <v>1206</v>
      </c>
      <c r="R1100" s="31" t="s">
        <v>1871</v>
      </c>
      <c r="S1100" s="126" t="s">
        <v>4788</v>
      </c>
      <c r="T1100" s="126" t="s">
        <v>4674</v>
      </c>
      <c r="U1100" s="92" t="s">
        <v>177</v>
      </c>
      <c r="V1100" s="92"/>
      <c r="W1100" s="31" t="s">
        <v>4801</v>
      </c>
    </row>
    <row r="1101" spans="2:23" ht="15.75">
      <c r="B1101" s="13"/>
      <c r="C1101" s="31"/>
      <c r="D1101" s="32"/>
      <c r="E1101" s="124">
        <v>10842909</v>
      </c>
      <c r="F1101" s="13"/>
      <c r="G1101" s="125" t="s">
        <v>4539</v>
      </c>
      <c r="H1101" s="125" t="s">
        <v>4537</v>
      </c>
      <c r="I1101" s="125" t="s">
        <v>4538</v>
      </c>
      <c r="J1101" s="126">
        <v>5055220</v>
      </c>
      <c r="K1101" s="13"/>
      <c r="M1101" s="126" t="s">
        <v>539</v>
      </c>
      <c r="N1101" s="31">
        <v>80</v>
      </c>
      <c r="O1101" s="129">
        <v>3.995</v>
      </c>
      <c r="P1101" s="127">
        <v>41197</v>
      </c>
      <c r="R1101" s="31" t="s">
        <v>1871</v>
      </c>
      <c r="S1101" s="126" t="s">
        <v>126</v>
      </c>
      <c r="T1101" s="126" t="s">
        <v>1970</v>
      </c>
      <c r="U1101" s="31" t="s">
        <v>554</v>
      </c>
      <c r="W1101" s="31" t="s">
        <v>4629</v>
      </c>
    </row>
    <row r="1102" spans="1:23" ht="15.75">
      <c r="A1102" s="124"/>
      <c r="B1102" s="13"/>
      <c r="D1102" s="32"/>
      <c r="E1102" s="56" t="s">
        <v>2939</v>
      </c>
      <c r="G1102" s="13" t="s">
        <v>17</v>
      </c>
      <c r="H1102" s="54" t="s">
        <v>1714</v>
      </c>
      <c r="I1102" s="54" t="s">
        <v>3423</v>
      </c>
      <c r="J1102" s="91">
        <v>3295683</v>
      </c>
      <c r="K1102" s="91"/>
      <c r="L1102" s="54" t="s">
        <v>3423</v>
      </c>
      <c r="M1102" s="91">
        <v>78746</v>
      </c>
      <c r="N1102" s="52">
        <v>24</v>
      </c>
      <c r="O1102" s="98">
        <v>3.4</v>
      </c>
      <c r="P1102" s="57">
        <v>39142</v>
      </c>
      <c r="Q1102" s="57">
        <v>39658</v>
      </c>
      <c r="R1102" s="92" t="s">
        <v>4325</v>
      </c>
      <c r="S1102" s="92" t="s">
        <v>3157</v>
      </c>
      <c r="T1102" s="31" t="s">
        <v>3158</v>
      </c>
      <c r="U1102" s="92" t="s">
        <v>906</v>
      </c>
      <c r="V1102" s="92"/>
      <c r="W1102" s="92" t="s">
        <v>2259</v>
      </c>
    </row>
    <row r="1103" spans="2:23" ht="15.75">
      <c r="B1103" s="13"/>
      <c r="C1103" s="31"/>
      <c r="D1103" s="32"/>
      <c r="G1103" s="13" t="s">
        <v>880</v>
      </c>
      <c r="H1103" s="13" t="s">
        <v>971</v>
      </c>
      <c r="I1103" s="13" t="s">
        <v>1674</v>
      </c>
      <c r="L1103" s="13" t="s">
        <v>1004</v>
      </c>
      <c r="M1103" s="31">
        <v>78729</v>
      </c>
      <c r="N1103" s="40">
        <v>358</v>
      </c>
      <c r="O1103" s="51">
        <v>15.74</v>
      </c>
      <c r="P1103" s="30">
        <v>36321</v>
      </c>
      <c r="Q1103" s="30">
        <v>36510</v>
      </c>
      <c r="R1103" s="30"/>
      <c r="S1103" s="31" t="s">
        <v>881</v>
      </c>
      <c r="T1103" s="31" t="s">
        <v>3533</v>
      </c>
      <c r="U1103" s="31" t="s">
        <v>3302</v>
      </c>
      <c r="W1103" s="31" t="s">
        <v>341</v>
      </c>
    </row>
    <row r="1104" spans="2:23" ht="15.75">
      <c r="B1104" s="13"/>
      <c r="C1104" s="31"/>
      <c r="D1104" s="32"/>
      <c r="E1104" s="124" t="s">
        <v>6055</v>
      </c>
      <c r="F1104" s="13"/>
      <c r="G1104" s="190" t="s">
        <v>6050</v>
      </c>
      <c r="H1104" s="125" t="s">
        <v>6056</v>
      </c>
      <c r="I1104" s="125" t="s">
        <v>4661</v>
      </c>
      <c r="J1104" s="126">
        <v>5062238</v>
      </c>
      <c r="K1104" s="13"/>
      <c r="M1104" s="126" t="s">
        <v>3633</v>
      </c>
      <c r="N1104" s="31">
        <v>124</v>
      </c>
      <c r="O1104" s="129">
        <v>0.36</v>
      </c>
      <c r="P1104" s="127">
        <v>42430</v>
      </c>
      <c r="Q1104" s="125"/>
      <c r="R1104" s="126" t="s">
        <v>4460</v>
      </c>
      <c r="S1104" s="126" t="s">
        <v>4689</v>
      </c>
      <c r="T1104" s="126" t="s">
        <v>2254</v>
      </c>
      <c r="U1104" s="126" t="s">
        <v>907</v>
      </c>
      <c r="V1104" s="126"/>
      <c r="W1104" s="31" t="s">
        <v>5675</v>
      </c>
    </row>
    <row r="1105" spans="2:23" ht="15.75">
      <c r="B1105" s="13"/>
      <c r="C1105" s="31"/>
      <c r="D1105" s="32"/>
      <c r="E1105" s="32">
        <v>207089</v>
      </c>
      <c r="G1105" s="13" t="s">
        <v>3874</v>
      </c>
      <c r="H1105" s="13" t="s">
        <v>3740</v>
      </c>
      <c r="I1105" s="13" t="s">
        <v>183</v>
      </c>
      <c r="L1105" s="13" t="s">
        <v>3875</v>
      </c>
      <c r="M1105" s="31">
        <v>78741</v>
      </c>
      <c r="N1105" s="31">
        <v>280</v>
      </c>
      <c r="O1105" s="51">
        <v>15.04</v>
      </c>
      <c r="P1105" s="30">
        <v>37467</v>
      </c>
      <c r="Q1105" s="30">
        <v>37529</v>
      </c>
      <c r="R1105" s="31" t="s">
        <v>742</v>
      </c>
      <c r="S1105" s="31" t="s">
        <v>4247</v>
      </c>
      <c r="T1105" s="31" t="s">
        <v>1384</v>
      </c>
      <c r="U1105" s="31" t="s">
        <v>3302</v>
      </c>
      <c r="W1105" s="31" t="s">
        <v>3737</v>
      </c>
    </row>
    <row r="1106" spans="1:23" ht="15.75">
      <c r="A1106" s="189"/>
      <c r="B1106" s="13"/>
      <c r="C1106" s="188"/>
      <c r="D1106" s="32"/>
      <c r="E1106" s="124">
        <v>11156323</v>
      </c>
      <c r="F1106" s="13"/>
      <c r="G1106" s="125" t="s">
        <v>5042</v>
      </c>
      <c r="H1106" s="125" t="s">
        <v>5040</v>
      </c>
      <c r="I1106" s="125" t="s">
        <v>5041</v>
      </c>
      <c r="J1106" s="126">
        <v>5098120</v>
      </c>
      <c r="K1106" s="13"/>
      <c r="M1106" s="126" t="s">
        <v>4071</v>
      </c>
      <c r="N1106" s="31">
        <v>55</v>
      </c>
      <c r="O1106" s="129">
        <v>4.08</v>
      </c>
      <c r="P1106" s="127">
        <v>41789</v>
      </c>
      <c r="Q1106" s="127">
        <v>42206</v>
      </c>
      <c r="R1106" s="31" t="s">
        <v>4460</v>
      </c>
      <c r="S1106" s="126" t="s">
        <v>5064</v>
      </c>
      <c r="T1106" s="126" t="s">
        <v>119</v>
      </c>
      <c r="U1106" s="126" t="s">
        <v>906</v>
      </c>
      <c r="V1106" s="126"/>
      <c r="W1106" s="31" t="s">
        <v>5078</v>
      </c>
    </row>
    <row r="1107" spans="2:23" ht="15.75">
      <c r="B1107" s="13"/>
      <c r="C1107" s="31"/>
      <c r="D1107" s="32"/>
      <c r="G1107" s="13" t="s">
        <v>1291</v>
      </c>
      <c r="H1107" s="13" t="s">
        <v>1292</v>
      </c>
      <c r="I1107" s="13" t="s">
        <v>1293</v>
      </c>
      <c r="L1107" s="13" t="s">
        <v>1000</v>
      </c>
      <c r="M1107" s="31">
        <v>78753</v>
      </c>
      <c r="N1107" s="40">
        <v>84</v>
      </c>
      <c r="O1107" s="51">
        <v>10.2</v>
      </c>
      <c r="P1107" s="30">
        <v>35292</v>
      </c>
      <c r="Q1107" s="30">
        <v>35650</v>
      </c>
      <c r="R1107" s="30"/>
      <c r="S1107" s="31" t="s">
        <v>1244</v>
      </c>
      <c r="T1107" s="31" t="s">
        <v>1245</v>
      </c>
      <c r="U1107" s="31" t="s">
        <v>3302</v>
      </c>
      <c r="W1107" s="31" t="s">
        <v>3521</v>
      </c>
    </row>
    <row r="1108" spans="2:23" ht="15.75">
      <c r="B1108" s="13"/>
      <c r="C1108" s="31"/>
      <c r="D1108" s="32"/>
      <c r="G1108" s="13" t="s">
        <v>1246</v>
      </c>
      <c r="H1108" s="13" t="s">
        <v>1247</v>
      </c>
      <c r="I1108" s="13" t="s">
        <v>869</v>
      </c>
      <c r="L1108" s="13" t="s">
        <v>1001</v>
      </c>
      <c r="M1108" s="31">
        <v>78703</v>
      </c>
      <c r="N1108" s="40">
        <v>271</v>
      </c>
      <c r="O1108" s="51">
        <v>9.2</v>
      </c>
      <c r="P1108" s="30">
        <v>34592</v>
      </c>
      <c r="Q1108" s="30">
        <v>34613</v>
      </c>
      <c r="R1108" s="30"/>
      <c r="S1108" s="31" t="s">
        <v>870</v>
      </c>
      <c r="T1108" s="31" t="s">
        <v>871</v>
      </c>
      <c r="U1108" s="31" t="s">
        <v>3302</v>
      </c>
      <c r="W1108" s="31" t="s">
        <v>3513</v>
      </c>
    </row>
    <row r="1109" spans="2:23" ht="15.75">
      <c r="B1109" s="13"/>
      <c r="C1109" s="31"/>
      <c r="D1109" s="32"/>
      <c r="G1109" s="13" t="s">
        <v>872</v>
      </c>
      <c r="H1109" s="13" t="s">
        <v>873</v>
      </c>
      <c r="I1109" s="13" t="s">
        <v>874</v>
      </c>
      <c r="L1109" s="13" t="s">
        <v>1002</v>
      </c>
      <c r="M1109" s="31">
        <v>78748</v>
      </c>
      <c r="N1109" s="40">
        <v>200</v>
      </c>
      <c r="O1109" s="51">
        <v>14.75</v>
      </c>
      <c r="P1109" s="30">
        <v>36104</v>
      </c>
      <c r="Q1109" s="30">
        <v>36175</v>
      </c>
      <c r="R1109" s="30"/>
      <c r="S1109" s="31" t="s">
        <v>875</v>
      </c>
      <c r="T1109" s="31" t="s">
        <v>876</v>
      </c>
      <c r="U1109" s="31" t="s">
        <v>3302</v>
      </c>
      <c r="W1109" s="31" t="s">
        <v>3530</v>
      </c>
    </row>
    <row r="1110" spans="2:23" ht="15.75">
      <c r="B1110" s="13"/>
      <c r="C1110" s="31"/>
      <c r="D1110" s="32"/>
      <c r="E1110" s="32">
        <v>214848</v>
      </c>
      <c r="G1110" s="13" t="s">
        <v>3372</v>
      </c>
      <c r="H1110" s="13" t="s">
        <v>3371</v>
      </c>
      <c r="I1110" s="47" t="s">
        <v>1040</v>
      </c>
      <c r="J1110" s="46">
        <v>3049623</v>
      </c>
      <c r="K1110" s="46"/>
      <c r="L1110" s="13" t="s">
        <v>2837</v>
      </c>
      <c r="M1110" s="31">
        <v>78751</v>
      </c>
      <c r="N1110" s="31">
        <v>800</v>
      </c>
      <c r="O1110" s="51">
        <v>22.5</v>
      </c>
      <c r="P1110" s="103">
        <v>37671</v>
      </c>
      <c r="Q1110" s="103">
        <v>38001</v>
      </c>
      <c r="R1110" s="104" t="s">
        <v>2024</v>
      </c>
      <c r="S1110" s="31" t="s">
        <v>3373</v>
      </c>
      <c r="T1110" s="46" t="s">
        <v>1121</v>
      </c>
      <c r="U1110" s="31" t="s">
        <v>3302</v>
      </c>
      <c r="W1110" s="31" t="s">
        <v>2007</v>
      </c>
    </row>
    <row r="1111" spans="2:23" ht="15.75">
      <c r="B1111" s="13"/>
      <c r="C1111" s="31"/>
      <c r="D1111" s="32"/>
      <c r="E1111" s="124">
        <v>10946723</v>
      </c>
      <c r="F1111" s="13"/>
      <c r="G1111" s="13" t="s">
        <v>4709</v>
      </c>
      <c r="H1111" s="125" t="s">
        <v>5083</v>
      </c>
      <c r="I1111" s="13" t="s">
        <v>4710</v>
      </c>
      <c r="J1111" s="126">
        <v>3359888</v>
      </c>
      <c r="K1111" s="13"/>
      <c r="M1111" s="126">
        <v>78745</v>
      </c>
      <c r="N1111" s="4">
        <v>172</v>
      </c>
      <c r="O1111" s="51">
        <v>6.349</v>
      </c>
      <c r="P1111" s="127">
        <v>41404</v>
      </c>
      <c r="Q1111" s="127">
        <v>41516</v>
      </c>
      <c r="R1111" s="31" t="s">
        <v>4073</v>
      </c>
      <c r="S1111" s="31" t="s">
        <v>4733</v>
      </c>
      <c r="T1111" s="31" t="s">
        <v>1863</v>
      </c>
      <c r="U1111" s="31" t="s">
        <v>177</v>
      </c>
      <c r="W1111" s="92" t="s">
        <v>4782</v>
      </c>
    </row>
    <row r="1112" spans="2:23" ht="15.75">
      <c r="B1112" s="13"/>
      <c r="C1112" s="31"/>
      <c r="D1112" s="32"/>
      <c r="E1112" s="58">
        <v>249464</v>
      </c>
      <c r="G1112" s="54" t="s">
        <v>1696</v>
      </c>
      <c r="H1112" s="13" t="s">
        <v>1969</v>
      </c>
      <c r="I1112" s="13" t="s">
        <v>3859</v>
      </c>
      <c r="J1112" s="31">
        <v>3076131</v>
      </c>
      <c r="L1112" s="13" t="s">
        <v>1024</v>
      </c>
      <c r="M1112" s="31">
        <v>78750</v>
      </c>
      <c r="N1112" s="40">
        <v>89</v>
      </c>
      <c r="O1112" s="51">
        <v>9.323</v>
      </c>
      <c r="P1112" s="30">
        <v>36920</v>
      </c>
      <c r="Q1112" s="30">
        <v>37302</v>
      </c>
      <c r="R1112" s="31" t="s">
        <v>745</v>
      </c>
      <c r="S1112" s="31" t="s">
        <v>1213</v>
      </c>
      <c r="T1112" s="31" t="s">
        <v>1025</v>
      </c>
      <c r="U1112" s="31" t="s">
        <v>554</v>
      </c>
      <c r="W1112" s="31" t="s">
        <v>1081</v>
      </c>
    </row>
    <row r="1113" spans="2:23" ht="15.75">
      <c r="B1113" s="13"/>
      <c r="C1113" s="31"/>
      <c r="D1113" s="32"/>
      <c r="E1113" s="253">
        <v>11683422</v>
      </c>
      <c r="F1113" s="215"/>
      <c r="G1113" s="254" t="s">
        <v>6141</v>
      </c>
      <c r="H1113" s="254" t="s">
        <v>6142</v>
      </c>
      <c r="I1113" s="254" t="s">
        <v>6143</v>
      </c>
      <c r="J1113" s="254">
        <v>5124625</v>
      </c>
      <c r="K1113" s="215"/>
      <c r="L1113" s="215"/>
      <c r="M1113" s="255" t="s">
        <v>2640</v>
      </c>
      <c r="N1113" s="220">
        <v>40</v>
      </c>
      <c r="O1113" s="255">
        <v>5.24</v>
      </c>
      <c r="P1113" s="256">
        <v>42800</v>
      </c>
      <c r="Q1113" s="215"/>
      <c r="R1113" s="220" t="s">
        <v>1871</v>
      </c>
      <c r="S1113" s="255" t="s">
        <v>6144</v>
      </c>
      <c r="T1113" s="255" t="s">
        <v>293</v>
      </c>
      <c r="U1113" s="255" t="s">
        <v>907</v>
      </c>
      <c r="W1113" s="156" t="s">
        <v>6159</v>
      </c>
    </row>
    <row r="1114" spans="2:23" ht="15.75">
      <c r="B1114" s="13"/>
      <c r="C1114" s="31"/>
      <c r="D1114" s="32"/>
      <c r="E1114" s="58">
        <v>283395</v>
      </c>
      <c r="G1114" s="54" t="s">
        <v>2159</v>
      </c>
      <c r="H1114" s="54" t="s">
        <v>4220</v>
      </c>
      <c r="I1114" s="54" t="s">
        <v>131</v>
      </c>
      <c r="J1114" s="91"/>
      <c r="K1114" s="91"/>
      <c r="L1114" s="54" t="s">
        <v>2160</v>
      </c>
      <c r="M1114" s="31">
        <v>78757</v>
      </c>
      <c r="N1114" s="60">
        <v>232</v>
      </c>
      <c r="O1114" s="98">
        <v>15.006</v>
      </c>
      <c r="P1114" s="57">
        <v>38608</v>
      </c>
      <c r="Q1114" s="57">
        <v>38789</v>
      </c>
      <c r="R1114" s="31" t="s">
        <v>2012</v>
      </c>
      <c r="S1114" s="31" t="s">
        <v>1603</v>
      </c>
      <c r="T1114" s="31" t="s">
        <v>1604</v>
      </c>
      <c r="U1114" s="92" t="s">
        <v>554</v>
      </c>
      <c r="V1114" s="92"/>
      <c r="W1114" s="31" t="s">
        <v>730</v>
      </c>
    </row>
    <row r="1115" spans="2:23" ht="15.75">
      <c r="B1115" s="13"/>
      <c r="C1115" s="31"/>
      <c r="D1115" s="32"/>
      <c r="E1115" s="32">
        <v>204983</v>
      </c>
      <c r="G1115" s="13" t="s">
        <v>4259</v>
      </c>
      <c r="H1115" s="13" t="s">
        <v>2087</v>
      </c>
      <c r="I1115" s="13" t="s">
        <v>4025</v>
      </c>
      <c r="L1115" s="13" t="s">
        <v>1391</v>
      </c>
      <c r="M1115" s="7">
        <v>78704</v>
      </c>
      <c r="N1115" s="31">
        <v>24</v>
      </c>
      <c r="O1115" s="51">
        <v>1.716</v>
      </c>
      <c r="P1115" s="30">
        <v>37413</v>
      </c>
      <c r="Q1115" s="30">
        <v>37824</v>
      </c>
      <c r="R1115" s="31" t="s">
        <v>4325</v>
      </c>
      <c r="S1115" s="31" t="s">
        <v>1914</v>
      </c>
      <c r="T1115" s="31" t="s">
        <v>1915</v>
      </c>
      <c r="U1115" s="31" t="s">
        <v>554</v>
      </c>
      <c r="W1115" s="31" t="s">
        <v>2301</v>
      </c>
    </row>
    <row r="1116" spans="1:23" ht="15.75">
      <c r="A1116" s="32"/>
      <c r="B1116" s="31"/>
      <c r="D1116" s="32"/>
      <c r="E1116" s="58">
        <v>291116</v>
      </c>
      <c r="G1116" s="54" t="s">
        <v>918</v>
      </c>
      <c r="H1116" s="54" t="s">
        <v>5</v>
      </c>
      <c r="I1116" s="54" t="s">
        <v>919</v>
      </c>
      <c r="J1116" s="91"/>
      <c r="K1116" s="91"/>
      <c r="L1116" s="54" t="s">
        <v>919</v>
      </c>
      <c r="M1116" s="31">
        <v>78702</v>
      </c>
      <c r="N1116" s="91">
        <v>60</v>
      </c>
      <c r="O1116" s="98">
        <v>0.9</v>
      </c>
      <c r="P1116" s="57">
        <v>38791</v>
      </c>
      <c r="Q1116" s="57">
        <v>38883</v>
      </c>
      <c r="R1116" s="46" t="s">
        <v>596</v>
      </c>
      <c r="S1116" s="92" t="s">
        <v>2386</v>
      </c>
      <c r="T1116" s="92" t="s">
        <v>2387</v>
      </c>
      <c r="U1116" s="31" t="s">
        <v>3302</v>
      </c>
      <c r="W1116" s="31" t="s">
        <v>1948</v>
      </c>
    </row>
    <row r="1117" spans="2:23" ht="15.75">
      <c r="B1117" s="13"/>
      <c r="C1117" s="31"/>
      <c r="D1117" s="32"/>
      <c r="G1117" s="13" t="s">
        <v>877</v>
      </c>
      <c r="H1117" s="13" t="s">
        <v>1128</v>
      </c>
      <c r="I1117" s="13" t="s">
        <v>1129</v>
      </c>
      <c r="L1117" s="13" t="s">
        <v>1003</v>
      </c>
      <c r="M1117" s="31">
        <v>78741</v>
      </c>
      <c r="N1117" s="40">
        <v>325</v>
      </c>
      <c r="O1117" s="51">
        <v>19.13</v>
      </c>
      <c r="P1117" s="30">
        <v>35618</v>
      </c>
      <c r="Q1117" s="30">
        <v>35682</v>
      </c>
      <c r="R1117" s="30"/>
      <c r="S1117" s="31" t="s">
        <v>878</v>
      </c>
      <c r="T1117" s="31" t="s">
        <v>879</v>
      </c>
      <c r="U1117" s="31" t="s">
        <v>3302</v>
      </c>
      <c r="W1117" s="31" t="s">
        <v>3525</v>
      </c>
    </row>
    <row r="1118" spans="2:23" ht="15.75">
      <c r="B1118" s="13"/>
      <c r="C1118" s="31"/>
      <c r="D1118" s="32"/>
      <c r="E1118" s="56" t="s">
        <v>3672</v>
      </c>
      <c r="G1118" s="55" t="s">
        <v>4357</v>
      </c>
      <c r="H1118" s="55" t="s">
        <v>3146</v>
      </c>
      <c r="I1118" s="54" t="s">
        <v>3673</v>
      </c>
      <c r="J1118" s="91"/>
      <c r="K1118" s="91"/>
      <c r="L1118" s="32" t="s">
        <v>3673</v>
      </c>
      <c r="M1118" s="31">
        <v>78705</v>
      </c>
      <c r="N1118" s="91">
        <v>12</v>
      </c>
      <c r="O1118" s="98">
        <v>1.1</v>
      </c>
      <c r="P1118" s="57">
        <v>38593</v>
      </c>
      <c r="Q1118" s="57">
        <v>38736</v>
      </c>
      <c r="R1118" s="31" t="s">
        <v>2012</v>
      </c>
      <c r="S1118" s="31" t="s">
        <v>3671</v>
      </c>
      <c r="T1118" s="31" t="s">
        <v>1175</v>
      </c>
      <c r="U1118" s="31" t="s">
        <v>3302</v>
      </c>
      <c r="W1118" s="31" t="s">
        <v>730</v>
      </c>
    </row>
    <row r="1119" spans="2:23" ht="15.75">
      <c r="B1119" s="13"/>
      <c r="C1119" s="31"/>
      <c r="D1119" s="32"/>
      <c r="E1119" s="124">
        <v>11115809</v>
      </c>
      <c r="F1119" s="13"/>
      <c r="G1119" s="125" t="s">
        <v>5015</v>
      </c>
      <c r="H1119" s="125" t="s">
        <v>5013</v>
      </c>
      <c r="I1119" s="125" t="s">
        <v>5014</v>
      </c>
      <c r="J1119" s="126">
        <v>5093381</v>
      </c>
      <c r="K1119" s="13"/>
      <c r="M1119" s="126" t="s">
        <v>532</v>
      </c>
      <c r="N1119" s="31">
        <v>188</v>
      </c>
      <c r="O1119" s="129">
        <v>0.5997</v>
      </c>
      <c r="P1119" s="127">
        <v>41732</v>
      </c>
      <c r="Q1119" s="127">
        <v>41887</v>
      </c>
      <c r="R1119" s="126" t="s">
        <v>1871</v>
      </c>
      <c r="S1119" s="126" t="s">
        <v>5044</v>
      </c>
      <c r="T1119" s="126" t="s">
        <v>2222</v>
      </c>
      <c r="U1119" s="31" t="s">
        <v>3302</v>
      </c>
      <c r="W1119" s="31" t="s">
        <v>5078</v>
      </c>
    </row>
    <row r="1120" spans="2:23" ht="15.75">
      <c r="B1120" s="13"/>
      <c r="C1120" s="31"/>
      <c r="D1120" s="32"/>
      <c r="E1120" s="124">
        <v>11558874</v>
      </c>
      <c r="G1120" s="125" t="s">
        <v>5892</v>
      </c>
      <c r="H1120" s="125" t="s">
        <v>5893</v>
      </c>
      <c r="I1120" s="125" t="s">
        <v>5894</v>
      </c>
      <c r="J1120" s="126">
        <v>3373674</v>
      </c>
      <c r="K1120" s="13"/>
      <c r="M1120" s="126" t="s">
        <v>532</v>
      </c>
      <c r="N1120" s="31">
        <v>11</v>
      </c>
      <c r="O1120" s="129">
        <v>0.57</v>
      </c>
      <c r="P1120" s="127">
        <v>42552</v>
      </c>
      <c r="Q1120" s="13"/>
      <c r="R1120" s="126" t="s">
        <v>5238</v>
      </c>
      <c r="S1120" s="126" t="s">
        <v>5669</v>
      </c>
      <c r="T1120" s="126" t="s">
        <v>5651</v>
      </c>
      <c r="U1120" s="126" t="s">
        <v>907</v>
      </c>
      <c r="V1120" s="126"/>
      <c r="W1120" s="31" t="s">
        <v>5939</v>
      </c>
    </row>
    <row r="1121" spans="2:23" ht="15.75">
      <c r="B1121" s="13"/>
      <c r="C1121" s="31"/>
      <c r="D1121" s="32"/>
      <c r="E1121" s="124" t="s">
        <v>6057</v>
      </c>
      <c r="F1121" s="13"/>
      <c r="G1121" s="190" t="s">
        <v>6051</v>
      </c>
      <c r="H1121" s="125" t="s">
        <v>6058</v>
      </c>
      <c r="I1121" s="125" t="s">
        <v>5633</v>
      </c>
      <c r="J1121" s="126">
        <v>159598</v>
      </c>
      <c r="K1121" s="13"/>
      <c r="M1121" s="126" t="s">
        <v>532</v>
      </c>
      <c r="N1121" s="31">
        <v>5</v>
      </c>
      <c r="O1121" s="129">
        <v>0.22</v>
      </c>
      <c r="P1121" s="127">
        <v>42453</v>
      </c>
      <c r="Q1121" s="125"/>
      <c r="R1121" s="31" t="s">
        <v>1871</v>
      </c>
      <c r="S1121" s="31" t="s">
        <v>5669</v>
      </c>
      <c r="T1121" s="126" t="s">
        <v>5651</v>
      </c>
      <c r="U1121" s="126" t="s">
        <v>907</v>
      </c>
      <c r="V1121" s="126"/>
      <c r="W1121" s="31" t="s">
        <v>5675</v>
      </c>
    </row>
    <row r="1122" spans="1:23" ht="15.75">
      <c r="A1122" s="189"/>
      <c r="B1122" s="13"/>
      <c r="C1122" s="188"/>
      <c r="D1122" s="32"/>
      <c r="E1122" s="124">
        <v>10712475</v>
      </c>
      <c r="F1122" s="13"/>
      <c r="G1122" s="125" t="s">
        <v>1845</v>
      </c>
      <c r="H1122" s="125" t="s">
        <v>1844</v>
      </c>
      <c r="I1122" s="125" t="s">
        <v>1846</v>
      </c>
      <c r="J1122" s="126">
        <v>467859</v>
      </c>
      <c r="K1122" s="125"/>
      <c r="M1122" s="126" t="s">
        <v>3624</v>
      </c>
      <c r="N1122" s="31">
        <v>158</v>
      </c>
      <c r="O1122" s="129">
        <v>2.38</v>
      </c>
      <c r="P1122" s="127">
        <v>40939</v>
      </c>
      <c r="Q1122" s="13"/>
      <c r="R1122" s="126" t="s">
        <v>1871</v>
      </c>
      <c r="S1122" s="126" t="s">
        <v>3685</v>
      </c>
      <c r="T1122" s="126" t="s">
        <v>1863</v>
      </c>
      <c r="U1122" s="126" t="s">
        <v>554</v>
      </c>
      <c r="V1122" s="126"/>
      <c r="W1122" s="31" t="s">
        <v>4388</v>
      </c>
    </row>
    <row r="1123" spans="2:23" ht="15.75">
      <c r="B1123" s="13"/>
      <c r="C1123" s="31"/>
      <c r="D1123" s="32"/>
      <c r="E1123" s="124">
        <v>11066918</v>
      </c>
      <c r="F1123" s="13"/>
      <c r="G1123" s="125" t="s">
        <v>4848</v>
      </c>
      <c r="H1123" s="125" t="s">
        <v>4846</v>
      </c>
      <c r="I1123" s="125" t="s">
        <v>4847</v>
      </c>
      <c r="J1123" s="126">
        <v>3047128</v>
      </c>
      <c r="K1123" s="125"/>
      <c r="M1123" s="126" t="s">
        <v>2640</v>
      </c>
      <c r="N1123" s="31">
        <v>179</v>
      </c>
      <c r="O1123" s="129">
        <v>4.43</v>
      </c>
      <c r="P1123" s="127">
        <v>41627</v>
      </c>
      <c r="Q1123" s="127">
        <v>41988</v>
      </c>
      <c r="R1123" s="31" t="s">
        <v>4073</v>
      </c>
      <c r="S1123" s="126" t="s">
        <v>4888</v>
      </c>
      <c r="T1123" s="126" t="s">
        <v>2329</v>
      </c>
      <c r="U1123" s="31" t="s">
        <v>177</v>
      </c>
      <c r="W1123" s="31" t="s">
        <v>4907</v>
      </c>
    </row>
    <row r="1124" spans="2:23" ht="15.75">
      <c r="B1124" s="13"/>
      <c r="C1124" s="31"/>
      <c r="D1124" s="32"/>
      <c r="E1124" s="124">
        <v>11278955</v>
      </c>
      <c r="F1124" s="13"/>
      <c r="G1124" s="125" t="s">
        <v>5286</v>
      </c>
      <c r="H1124" s="125" t="s">
        <v>5544</v>
      </c>
      <c r="I1124" s="125" t="s">
        <v>5287</v>
      </c>
      <c r="J1124" s="125">
        <v>3308029</v>
      </c>
      <c r="K1124" s="13"/>
      <c r="M1124" s="126" t="s">
        <v>3920</v>
      </c>
      <c r="N1124" s="31">
        <v>184</v>
      </c>
      <c r="O1124" s="129">
        <v>8.127</v>
      </c>
      <c r="P1124" s="127">
        <v>42020</v>
      </c>
      <c r="Q1124" s="127">
        <v>42347</v>
      </c>
      <c r="R1124" s="126" t="s">
        <v>1871</v>
      </c>
      <c r="S1124" s="126" t="s">
        <v>5335</v>
      </c>
      <c r="T1124" s="126" t="s">
        <v>4674</v>
      </c>
      <c r="U1124" s="31" t="s">
        <v>177</v>
      </c>
      <c r="W1124" s="31" t="s">
        <v>5373</v>
      </c>
    </row>
    <row r="1125" spans="2:23" ht="15.75">
      <c r="B1125" s="13"/>
      <c r="C1125" s="31"/>
      <c r="D1125" s="32"/>
      <c r="E1125" s="124">
        <v>11631911</v>
      </c>
      <c r="F1125" s="13"/>
      <c r="G1125" s="202" t="s">
        <v>5988</v>
      </c>
      <c r="H1125" s="202" t="s">
        <v>5986</v>
      </c>
      <c r="I1125" s="202" t="s">
        <v>5987</v>
      </c>
      <c r="J1125" s="202">
        <v>5378801</v>
      </c>
      <c r="K1125" s="13"/>
      <c r="M1125" s="209" t="s">
        <v>202</v>
      </c>
      <c r="N1125" s="210">
        <v>62</v>
      </c>
      <c r="O1125" s="211">
        <v>4.67</v>
      </c>
      <c r="P1125" s="212">
        <v>42688</v>
      </c>
      <c r="Q1125" s="202"/>
      <c r="R1125" s="31" t="s">
        <v>4073</v>
      </c>
      <c r="S1125" s="209" t="s">
        <v>6029</v>
      </c>
      <c r="T1125" s="209" t="s">
        <v>5140</v>
      </c>
      <c r="U1125" s="209" t="s">
        <v>907</v>
      </c>
      <c r="V1125" s="209"/>
      <c r="W1125" s="31" t="s">
        <v>6048</v>
      </c>
    </row>
    <row r="1126" spans="2:23" ht="15.75">
      <c r="B1126" s="13"/>
      <c r="C1126" s="31"/>
      <c r="D1126" s="32"/>
      <c r="E1126" s="124">
        <v>11631894</v>
      </c>
      <c r="F1126" s="13"/>
      <c r="G1126" s="202" t="s">
        <v>5991</v>
      </c>
      <c r="H1126" s="202" t="s">
        <v>5989</v>
      </c>
      <c r="I1126" s="202" t="s">
        <v>5990</v>
      </c>
      <c r="J1126" s="202">
        <v>5379848</v>
      </c>
      <c r="K1126" s="13"/>
      <c r="M1126" s="209" t="s">
        <v>202</v>
      </c>
      <c r="N1126" s="210">
        <v>14</v>
      </c>
      <c r="O1126" s="211">
        <v>1.16</v>
      </c>
      <c r="P1126" s="212">
        <v>42688</v>
      </c>
      <c r="Q1126" s="202"/>
      <c r="R1126" s="31" t="s">
        <v>4073</v>
      </c>
      <c r="S1126" s="209" t="s">
        <v>6029</v>
      </c>
      <c r="T1126" s="209" t="s">
        <v>5140</v>
      </c>
      <c r="U1126" s="209" t="s">
        <v>907</v>
      </c>
      <c r="V1126" s="209"/>
      <c r="W1126" s="31" t="s">
        <v>6048</v>
      </c>
    </row>
    <row r="1127" spans="2:23" ht="15.75">
      <c r="B1127" s="13"/>
      <c r="C1127" s="31"/>
      <c r="D1127" s="32"/>
      <c r="E1127" s="152">
        <v>11061690</v>
      </c>
      <c r="F1127" s="153"/>
      <c r="G1127" s="154" t="s">
        <v>4840</v>
      </c>
      <c r="H1127" s="154" t="s">
        <v>4839</v>
      </c>
      <c r="I1127" s="154" t="s">
        <v>4841</v>
      </c>
      <c r="J1127" s="155">
        <v>3320619</v>
      </c>
      <c r="K1127" s="154"/>
      <c r="L1127" s="153"/>
      <c r="M1127" s="155" t="s">
        <v>539</v>
      </c>
      <c r="N1127" s="156">
        <v>13</v>
      </c>
      <c r="O1127" s="159">
        <v>1.64</v>
      </c>
      <c r="P1127" s="157">
        <v>41618</v>
      </c>
      <c r="Q1127" s="157">
        <v>42107</v>
      </c>
      <c r="R1127" s="156" t="s">
        <v>4073</v>
      </c>
      <c r="S1127" s="155" t="s">
        <v>4883</v>
      </c>
      <c r="T1127" s="155" t="s">
        <v>4882</v>
      </c>
      <c r="U1127" s="92" t="s">
        <v>906</v>
      </c>
      <c r="V1127" s="92"/>
      <c r="W1127" s="156" t="s">
        <v>4907</v>
      </c>
    </row>
    <row r="1128" spans="2:23" ht="15.75">
      <c r="B1128" s="13"/>
      <c r="C1128" s="31"/>
      <c r="D1128" s="32"/>
      <c r="E1128" s="32">
        <v>165074</v>
      </c>
      <c r="G1128" s="13" t="s">
        <v>3984</v>
      </c>
      <c r="H1128" s="13" t="s">
        <v>75</v>
      </c>
      <c r="I1128" s="13" t="s">
        <v>2970</v>
      </c>
      <c r="L1128" s="13" t="s">
        <v>1005</v>
      </c>
      <c r="M1128" s="31">
        <v>78726</v>
      </c>
      <c r="N1128" s="40">
        <v>540</v>
      </c>
      <c r="O1128" s="51">
        <v>38.77</v>
      </c>
      <c r="P1128" s="30">
        <v>36740</v>
      </c>
      <c r="Q1128" s="30">
        <v>36781</v>
      </c>
      <c r="R1128" s="30"/>
      <c r="S1128" s="31" t="s">
        <v>3596</v>
      </c>
      <c r="T1128" s="31" t="s">
        <v>3985</v>
      </c>
      <c r="U1128" s="31" t="s">
        <v>3302</v>
      </c>
      <c r="W1128" s="31" t="s">
        <v>1753</v>
      </c>
    </row>
    <row r="1129" spans="2:23" ht="15.75">
      <c r="B1129" s="13"/>
      <c r="C1129" s="31"/>
      <c r="D1129" s="32"/>
      <c r="E1129" s="32">
        <v>10129078</v>
      </c>
      <c r="G1129" s="13" t="s">
        <v>44</v>
      </c>
      <c r="H1129" s="13" t="s">
        <v>3474</v>
      </c>
      <c r="I1129" s="13" t="s">
        <v>3475</v>
      </c>
      <c r="J1129" s="31">
        <v>667640</v>
      </c>
      <c r="M1129" s="31">
        <v>78756</v>
      </c>
      <c r="N1129" s="31">
        <v>8</v>
      </c>
      <c r="O1129" s="51">
        <v>0.39</v>
      </c>
      <c r="P1129" s="57">
        <v>39533</v>
      </c>
      <c r="Q1129" s="13"/>
      <c r="R1129" s="92" t="s">
        <v>1655</v>
      </c>
      <c r="S1129" s="92" t="s">
        <v>2082</v>
      </c>
      <c r="T1129" s="31" t="s">
        <v>2083</v>
      </c>
      <c r="U1129" s="126" t="s">
        <v>554</v>
      </c>
      <c r="V1129" s="126"/>
      <c r="W1129" s="31" t="s">
        <v>3886</v>
      </c>
    </row>
    <row r="1130" spans="2:23" ht="15.75">
      <c r="B1130" s="13"/>
      <c r="C1130" s="31"/>
      <c r="D1130" s="32"/>
      <c r="E1130" s="32">
        <v>10052949</v>
      </c>
      <c r="G1130" s="13" t="s">
        <v>542</v>
      </c>
      <c r="H1130" s="13" t="s">
        <v>1744</v>
      </c>
      <c r="I1130" s="13" t="s">
        <v>3623</v>
      </c>
      <c r="J1130" s="31">
        <v>667640</v>
      </c>
      <c r="L1130" s="34"/>
      <c r="M1130" s="31" t="s">
        <v>3624</v>
      </c>
      <c r="N1130" s="91">
        <v>8</v>
      </c>
      <c r="O1130" s="98">
        <v>0.39</v>
      </c>
      <c r="P1130" s="57">
        <v>39280</v>
      </c>
      <c r="Q1130" s="13"/>
      <c r="R1130" s="92" t="s">
        <v>1655</v>
      </c>
      <c r="S1130" s="92" t="s">
        <v>1657</v>
      </c>
      <c r="T1130" s="31" t="s">
        <v>1656</v>
      </c>
      <c r="U1130" s="31" t="s">
        <v>554</v>
      </c>
      <c r="W1130" s="92" t="s">
        <v>4069</v>
      </c>
    </row>
    <row r="1131" spans="2:23" ht="15.75">
      <c r="B1131" s="13"/>
      <c r="C1131" s="31"/>
      <c r="D1131" s="32"/>
      <c r="E1131" s="56" t="s">
        <v>149</v>
      </c>
      <c r="G1131" s="54" t="s">
        <v>695</v>
      </c>
      <c r="H1131" s="54" t="s">
        <v>1294</v>
      </c>
      <c r="I1131" s="32" t="s">
        <v>1238</v>
      </c>
      <c r="J1131" s="31">
        <v>626780</v>
      </c>
      <c r="L1131" s="54" t="s">
        <v>329</v>
      </c>
      <c r="M1131" s="91">
        <v>78705</v>
      </c>
      <c r="N1131" s="91">
        <v>16</v>
      </c>
      <c r="O1131" s="98">
        <v>0.835</v>
      </c>
      <c r="P1131" s="57">
        <v>38918</v>
      </c>
      <c r="Q1131" s="57">
        <v>39266</v>
      </c>
      <c r="R1131" s="31" t="s">
        <v>4073</v>
      </c>
      <c r="S1131" s="92" t="s">
        <v>330</v>
      </c>
      <c r="T1131" s="92" t="s">
        <v>331</v>
      </c>
      <c r="U1131" s="31" t="s">
        <v>3302</v>
      </c>
      <c r="W1131" s="31" t="s">
        <v>769</v>
      </c>
    </row>
    <row r="1132" spans="2:23" ht="15.75">
      <c r="B1132" s="13"/>
      <c r="C1132" s="31"/>
      <c r="D1132" s="32"/>
      <c r="E1132" s="124">
        <v>10208524</v>
      </c>
      <c r="F1132" s="13"/>
      <c r="G1132" s="125" t="s">
        <v>4160</v>
      </c>
      <c r="H1132" s="125" t="s">
        <v>4161</v>
      </c>
      <c r="I1132" s="125" t="s">
        <v>4162</v>
      </c>
      <c r="J1132" s="126">
        <v>3372865</v>
      </c>
      <c r="K1132" s="125"/>
      <c r="M1132" s="126" t="s">
        <v>3920</v>
      </c>
      <c r="N1132" s="31">
        <v>306</v>
      </c>
      <c r="O1132" s="129">
        <v>20.305</v>
      </c>
      <c r="P1132" s="127">
        <v>39752</v>
      </c>
      <c r="Q1132" s="13"/>
      <c r="R1132" s="126" t="s">
        <v>259</v>
      </c>
      <c r="S1132" s="126" t="s">
        <v>4163</v>
      </c>
      <c r="T1132" s="126" t="s">
        <v>4164</v>
      </c>
      <c r="U1132" s="126" t="s">
        <v>554</v>
      </c>
      <c r="V1132" s="126"/>
      <c r="W1132" s="31" t="s">
        <v>2255</v>
      </c>
    </row>
    <row r="1133" spans="2:23" ht="15.75">
      <c r="B1133" s="13"/>
      <c r="C1133" s="31"/>
      <c r="D1133" s="32"/>
      <c r="E1133" s="58">
        <v>305287</v>
      </c>
      <c r="G1133" s="58" t="s">
        <v>1424</v>
      </c>
      <c r="H1133" s="58" t="s">
        <v>1021</v>
      </c>
      <c r="I1133" s="58" t="s">
        <v>649</v>
      </c>
      <c r="J1133" s="126">
        <v>3328537</v>
      </c>
      <c r="K1133" s="91"/>
      <c r="L1133" s="54" t="s">
        <v>649</v>
      </c>
      <c r="M1133" s="91">
        <v>78748</v>
      </c>
      <c r="N1133" s="91">
        <v>248</v>
      </c>
      <c r="O1133" s="98">
        <v>14.82</v>
      </c>
      <c r="P1133" s="112">
        <v>38993</v>
      </c>
      <c r="Q1133" s="57">
        <v>39324</v>
      </c>
      <c r="R1133" s="91" t="s">
        <v>4325</v>
      </c>
      <c r="S1133" s="91" t="s">
        <v>454</v>
      </c>
      <c r="T1133" s="91" t="s">
        <v>455</v>
      </c>
      <c r="U1133" s="31" t="s">
        <v>3302</v>
      </c>
      <c r="W1133" s="31" t="s">
        <v>4322</v>
      </c>
    </row>
    <row r="1134" spans="2:23" ht="15.75">
      <c r="B1134" s="13"/>
      <c r="C1134" s="31"/>
      <c r="D1134" s="32"/>
      <c r="E1134" s="58">
        <v>283309</v>
      </c>
      <c r="G1134" s="54" t="s">
        <v>648</v>
      </c>
      <c r="H1134" s="54" t="s">
        <v>731</v>
      </c>
      <c r="I1134" s="54" t="s">
        <v>2057</v>
      </c>
      <c r="J1134" s="91"/>
      <c r="K1134" s="91"/>
      <c r="L1134" s="54" t="s">
        <v>649</v>
      </c>
      <c r="M1134" s="31">
        <v>78748</v>
      </c>
      <c r="N1134" s="40">
        <v>248</v>
      </c>
      <c r="O1134" s="98">
        <v>14.8</v>
      </c>
      <c r="P1134" s="57">
        <v>38607</v>
      </c>
      <c r="Q1134" s="57">
        <v>38771</v>
      </c>
      <c r="R1134" s="31" t="s">
        <v>2012</v>
      </c>
      <c r="S1134" s="31" t="s">
        <v>4247</v>
      </c>
      <c r="T1134" s="31" t="s">
        <v>1384</v>
      </c>
      <c r="U1134" s="31" t="s">
        <v>3302</v>
      </c>
      <c r="W1134" s="31" t="s">
        <v>730</v>
      </c>
    </row>
    <row r="1135" spans="2:23" ht="15.75">
      <c r="B1135" s="13"/>
      <c r="C1135" s="31"/>
      <c r="D1135" s="32"/>
      <c r="E1135" s="58">
        <v>309032</v>
      </c>
      <c r="G1135" s="58" t="s">
        <v>3407</v>
      </c>
      <c r="H1135" s="58" t="s">
        <v>1278</v>
      </c>
      <c r="I1135" s="58" t="s">
        <v>3408</v>
      </c>
      <c r="J1135" s="91">
        <v>3279123</v>
      </c>
      <c r="K1135" s="91"/>
      <c r="L1135" s="58" t="s">
        <v>3408</v>
      </c>
      <c r="M1135" s="91">
        <v>78728</v>
      </c>
      <c r="N1135" s="91">
        <v>336</v>
      </c>
      <c r="O1135" s="98">
        <v>15.761</v>
      </c>
      <c r="P1135" s="112">
        <v>39057</v>
      </c>
      <c r="Q1135" s="112">
        <v>39223</v>
      </c>
      <c r="R1135" s="91" t="s">
        <v>4073</v>
      </c>
      <c r="S1135" s="91" t="s">
        <v>242</v>
      </c>
      <c r="T1135" s="91" t="s">
        <v>243</v>
      </c>
      <c r="U1135" s="31" t="s">
        <v>3302</v>
      </c>
      <c r="W1135" s="31" t="s">
        <v>4322</v>
      </c>
    </row>
    <row r="1136" spans="2:23" ht="15.75">
      <c r="B1136" s="13"/>
      <c r="C1136" s="31"/>
      <c r="D1136" s="32"/>
      <c r="E1136" s="124" t="s">
        <v>4792</v>
      </c>
      <c r="F1136" s="13"/>
      <c r="G1136" s="58" t="s">
        <v>4773</v>
      </c>
      <c r="H1136" s="125" t="s">
        <v>248</v>
      </c>
      <c r="I1136" s="125" t="s">
        <v>3442</v>
      </c>
      <c r="J1136" s="126">
        <v>3223367</v>
      </c>
      <c r="K1136" s="125"/>
      <c r="L1136" s="125"/>
      <c r="M1136" s="126" t="s">
        <v>34</v>
      </c>
      <c r="N1136" s="31">
        <v>143</v>
      </c>
      <c r="O1136" s="129">
        <v>69.09</v>
      </c>
      <c r="P1136" s="127">
        <v>40392</v>
      </c>
      <c r="Q1136" s="127">
        <v>40459</v>
      </c>
      <c r="R1136" s="31" t="s">
        <v>1028</v>
      </c>
      <c r="S1136" s="126" t="s">
        <v>249</v>
      </c>
      <c r="T1136" s="126" t="s">
        <v>2064</v>
      </c>
      <c r="U1136" s="31" t="s">
        <v>3302</v>
      </c>
      <c r="W1136" s="31" t="s">
        <v>3842</v>
      </c>
    </row>
    <row r="1137" spans="2:23" ht="15.75">
      <c r="B1137" s="13"/>
      <c r="C1137" s="31"/>
      <c r="D1137" s="32"/>
      <c r="E1137" s="32">
        <v>174473</v>
      </c>
      <c r="G1137" s="13" t="s">
        <v>1026</v>
      </c>
      <c r="H1137" s="13" t="s">
        <v>1073</v>
      </c>
      <c r="I1137" s="13" t="s">
        <v>3860</v>
      </c>
      <c r="L1137" s="13" t="s">
        <v>1027</v>
      </c>
      <c r="M1137" s="31">
        <v>78753</v>
      </c>
      <c r="N1137" s="40">
        <v>56</v>
      </c>
      <c r="O1137" s="51">
        <v>2.74</v>
      </c>
      <c r="P1137" s="30">
        <v>37028</v>
      </c>
      <c r="Q1137" s="30">
        <v>37112</v>
      </c>
      <c r="R1137" s="31" t="s">
        <v>1028</v>
      </c>
      <c r="S1137" s="31" t="s">
        <v>1029</v>
      </c>
      <c r="T1137" s="31" t="s">
        <v>1030</v>
      </c>
      <c r="U1137" s="31" t="s">
        <v>3302</v>
      </c>
      <c r="W1137" s="31" t="s">
        <v>1082</v>
      </c>
    </row>
    <row r="1138" spans="2:23" ht="15.75">
      <c r="B1138" s="13"/>
      <c r="C1138" s="31"/>
      <c r="D1138" s="32"/>
      <c r="E1138" s="152">
        <v>10420758</v>
      </c>
      <c r="F1138" s="153"/>
      <c r="G1138" s="154" t="s">
        <v>2694</v>
      </c>
      <c r="H1138" s="154" t="s">
        <v>1929</v>
      </c>
      <c r="I1138" s="154" t="s">
        <v>2693</v>
      </c>
      <c r="J1138" s="155">
        <v>3295833</v>
      </c>
      <c r="K1138" s="154"/>
      <c r="L1138" s="154"/>
      <c r="M1138" s="155" t="s">
        <v>539</v>
      </c>
      <c r="N1138" s="156">
        <v>13</v>
      </c>
      <c r="O1138" s="162">
        <v>1.436</v>
      </c>
      <c r="P1138" s="157">
        <v>40270</v>
      </c>
      <c r="Q1138" s="157">
        <v>40505</v>
      </c>
      <c r="R1138" s="156" t="s">
        <v>4073</v>
      </c>
      <c r="S1138" s="155" t="s">
        <v>126</v>
      </c>
      <c r="T1138" s="155" t="s">
        <v>1970</v>
      </c>
      <c r="U1138" s="155" t="s">
        <v>3302</v>
      </c>
      <c r="V1138" s="155"/>
      <c r="W1138" s="156" t="s">
        <v>942</v>
      </c>
    </row>
    <row r="1139" spans="2:23" ht="15.75">
      <c r="B1139" s="13"/>
      <c r="C1139" s="31"/>
      <c r="D1139" s="32"/>
      <c r="E1139" s="59">
        <v>211037</v>
      </c>
      <c r="G1139" s="59" t="s">
        <v>1188</v>
      </c>
      <c r="H1139" s="59" t="s">
        <v>1189</v>
      </c>
      <c r="I1139" s="59" t="s">
        <v>2946</v>
      </c>
      <c r="J1139" s="105"/>
      <c r="K1139" s="105"/>
      <c r="L1139" s="59" t="s">
        <v>1565</v>
      </c>
      <c r="M1139" s="31">
        <v>78704</v>
      </c>
      <c r="N1139" s="31">
        <v>22</v>
      </c>
      <c r="O1139" s="113">
        <v>1.564</v>
      </c>
      <c r="P1139" s="103">
        <v>37992</v>
      </c>
      <c r="Q1139" s="103">
        <v>38050</v>
      </c>
      <c r="R1139" s="104" t="s">
        <v>4325</v>
      </c>
      <c r="S1139" s="104" t="s">
        <v>1566</v>
      </c>
      <c r="T1139" s="104" t="s">
        <v>1567</v>
      </c>
      <c r="U1139" s="4" t="s">
        <v>3302</v>
      </c>
      <c r="V1139" s="4"/>
      <c r="W1139" s="31" t="s">
        <v>2008</v>
      </c>
    </row>
    <row r="1140" spans="2:23" ht="15.75">
      <c r="B1140" s="13"/>
      <c r="C1140" s="31"/>
      <c r="D1140" s="32"/>
      <c r="G1140" s="13" t="s">
        <v>882</v>
      </c>
      <c r="H1140" s="13" t="s">
        <v>883</v>
      </c>
      <c r="I1140" s="13" t="s">
        <v>884</v>
      </c>
      <c r="L1140" s="13" t="s">
        <v>1006</v>
      </c>
      <c r="M1140" s="31">
        <v>78758</v>
      </c>
      <c r="N1140" s="40">
        <v>145</v>
      </c>
      <c r="O1140" s="51">
        <v>10</v>
      </c>
      <c r="P1140" s="30">
        <v>33898</v>
      </c>
      <c r="Q1140" s="30">
        <v>34312</v>
      </c>
      <c r="R1140" s="30"/>
      <c r="S1140" s="31" t="s">
        <v>885</v>
      </c>
      <c r="T1140" s="31" t="s">
        <v>52</v>
      </c>
      <c r="U1140" s="31" t="s">
        <v>554</v>
      </c>
      <c r="W1140" s="31" t="s">
        <v>3303</v>
      </c>
    </row>
    <row r="1141" spans="2:23" ht="15.75">
      <c r="B1141" s="13"/>
      <c r="C1141" s="31"/>
      <c r="D1141" s="32"/>
      <c r="G1141" s="13" t="s">
        <v>2344</v>
      </c>
      <c r="H1141" s="13" t="s">
        <v>2952</v>
      </c>
      <c r="I1141" s="13" t="s">
        <v>886</v>
      </c>
      <c r="L1141" s="13" t="s">
        <v>1007</v>
      </c>
      <c r="M1141" s="31">
        <v>78749</v>
      </c>
      <c r="N1141" s="40">
        <v>122</v>
      </c>
      <c r="O1141" s="51">
        <v>16.48</v>
      </c>
      <c r="P1141" s="30">
        <v>33822</v>
      </c>
      <c r="Q1141" s="30">
        <v>34206</v>
      </c>
      <c r="R1141" s="30"/>
      <c r="S1141" s="31" t="s">
        <v>1206</v>
      </c>
      <c r="T1141" s="31" t="s">
        <v>1206</v>
      </c>
      <c r="U1141" s="31" t="s">
        <v>2049</v>
      </c>
      <c r="W1141" s="31" t="s">
        <v>178</v>
      </c>
    </row>
    <row r="1142" spans="2:23" ht="15.75">
      <c r="B1142" s="13"/>
      <c r="C1142" s="31"/>
      <c r="D1142" s="32"/>
      <c r="G1142" s="13" t="s">
        <v>887</v>
      </c>
      <c r="H1142" s="13" t="s">
        <v>2951</v>
      </c>
      <c r="I1142" s="13" t="s">
        <v>2668</v>
      </c>
      <c r="L1142" s="13" t="s">
        <v>1008</v>
      </c>
      <c r="M1142" s="31">
        <v>78749</v>
      </c>
      <c r="N1142" s="40">
        <v>50</v>
      </c>
      <c r="O1142" s="51">
        <v>4.940000057220459</v>
      </c>
      <c r="P1142" s="30">
        <v>35983</v>
      </c>
      <c r="Q1142" s="30">
        <v>36060</v>
      </c>
      <c r="R1142" s="30"/>
      <c r="S1142" s="31" t="s">
        <v>1206</v>
      </c>
      <c r="T1142" s="31" t="s">
        <v>1206</v>
      </c>
      <c r="U1142" s="31" t="s">
        <v>3302</v>
      </c>
      <c r="W1142" s="31" t="s">
        <v>3529</v>
      </c>
    </row>
    <row r="1143" spans="2:23" ht="15.75">
      <c r="B1143" s="31"/>
      <c r="D1143" s="32"/>
      <c r="E1143" s="59">
        <v>212290</v>
      </c>
      <c r="G1143" s="59" t="s">
        <v>86</v>
      </c>
      <c r="H1143" s="59" t="s">
        <v>843</v>
      </c>
      <c r="I1143" s="59" t="s">
        <v>886</v>
      </c>
      <c r="J1143" s="105"/>
      <c r="K1143" s="105"/>
      <c r="L1143" s="59" t="s">
        <v>1007</v>
      </c>
      <c r="M1143" s="31">
        <v>78749</v>
      </c>
      <c r="N1143" s="31">
        <v>47</v>
      </c>
      <c r="O1143" s="113">
        <v>16.48</v>
      </c>
      <c r="P1143" s="103">
        <v>37580</v>
      </c>
      <c r="Q1143" s="103">
        <v>37824</v>
      </c>
      <c r="R1143" s="104" t="s">
        <v>742</v>
      </c>
      <c r="S1143" s="104" t="s">
        <v>88</v>
      </c>
      <c r="T1143" s="104" t="s">
        <v>1720</v>
      </c>
      <c r="U1143" s="31" t="s">
        <v>3302</v>
      </c>
      <c r="W1143" s="31" t="s">
        <v>2008</v>
      </c>
    </row>
    <row r="1144" spans="2:23" ht="15.75">
      <c r="B1144" s="13"/>
      <c r="C1144" s="195"/>
      <c r="D1144" s="32"/>
      <c r="E1144" s="58">
        <v>299906</v>
      </c>
      <c r="G1144" s="54" t="s">
        <v>2473</v>
      </c>
      <c r="H1144" s="54" t="s">
        <v>2462</v>
      </c>
      <c r="I1144" s="32" t="s">
        <v>3458</v>
      </c>
      <c r="J1144" s="31">
        <v>3217443</v>
      </c>
      <c r="L1144" s="54" t="s">
        <v>2474</v>
      </c>
      <c r="M1144" s="91">
        <v>78745</v>
      </c>
      <c r="N1144" s="91">
        <v>108</v>
      </c>
      <c r="O1144" s="98">
        <v>6.29</v>
      </c>
      <c r="P1144" s="57">
        <v>38915</v>
      </c>
      <c r="Q1144" s="57">
        <v>39206</v>
      </c>
      <c r="R1144" s="57" t="s">
        <v>4325</v>
      </c>
      <c r="S1144" s="92" t="s">
        <v>335</v>
      </c>
      <c r="T1144" s="92" t="s">
        <v>336</v>
      </c>
      <c r="U1144" s="31" t="s">
        <v>3302</v>
      </c>
      <c r="W1144" s="31" t="s">
        <v>769</v>
      </c>
    </row>
    <row r="1145" spans="2:23" ht="15.75">
      <c r="B1145" s="13"/>
      <c r="C1145" s="31"/>
      <c r="D1145" s="32"/>
      <c r="E1145" s="58">
        <v>10047567</v>
      </c>
      <c r="G1145" s="54" t="s">
        <v>1104</v>
      </c>
      <c r="H1145" s="54" t="s">
        <v>1099</v>
      </c>
      <c r="I1145" s="54" t="s">
        <v>1105</v>
      </c>
      <c r="J1145" s="91">
        <v>3188615</v>
      </c>
      <c r="K1145" s="91"/>
      <c r="L1145" s="54" t="s">
        <v>1105</v>
      </c>
      <c r="M1145" s="91">
        <v>78729</v>
      </c>
      <c r="N1145" s="100">
        <v>305</v>
      </c>
      <c r="O1145" s="98">
        <v>16.7</v>
      </c>
      <c r="P1145" s="57">
        <v>39261</v>
      </c>
      <c r="Q1145" s="57">
        <v>39504</v>
      </c>
      <c r="R1145" s="92" t="s">
        <v>4325</v>
      </c>
      <c r="S1145" s="92" t="s">
        <v>4183</v>
      </c>
      <c r="T1145" s="31" t="s">
        <v>4184</v>
      </c>
      <c r="U1145" s="31" t="s">
        <v>3302</v>
      </c>
      <c r="W1145" s="92" t="s">
        <v>2258</v>
      </c>
    </row>
    <row r="1146" spans="2:23" ht="15.75">
      <c r="B1146" s="13"/>
      <c r="C1146" s="31"/>
      <c r="D1146" s="32"/>
      <c r="E1146" s="32">
        <v>194888</v>
      </c>
      <c r="G1146" s="13" t="s">
        <v>3382</v>
      </c>
      <c r="H1146" s="13" t="s">
        <v>849</v>
      </c>
      <c r="I1146" s="13" t="s">
        <v>3616</v>
      </c>
      <c r="L1146" s="13" t="s">
        <v>1392</v>
      </c>
      <c r="M1146" s="7">
        <v>78745</v>
      </c>
      <c r="N1146" s="31">
        <v>402</v>
      </c>
      <c r="O1146" s="51">
        <v>33</v>
      </c>
      <c r="P1146" s="30">
        <v>37295</v>
      </c>
      <c r="Q1146" s="30">
        <v>37685</v>
      </c>
      <c r="R1146" s="31" t="s">
        <v>742</v>
      </c>
      <c r="S1146" s="31" t="s">
        <v>1964</v>
      </c>
      <c r="T1146" s="31" t="s">
        <v>1963</v>
      </c>
      <c r="U1146" s="31" t="s">
        <v>3302</v>
      </c>
      <c r="W1146" s="31" t="s">
        <v>2300</v>
      </c>
    </row>
    <row r="1147" spans="2:23" ht="15.75">
      <c r="B1147" s="13"/>
      <c r="C1147" s="31"/>
      <c r="D1147" s="32"/>
      <c r="E1147" s="152">
        <v>10492923</v>
      </c>
      <c r="F1147" s="153"/>
      <c r="G1147" s="154" t="s">
        <v>3058</v>
      </c>
      <c r="H1147" s="154" t="s">
        <v>1941</v>
      </c>
      <c r="I1147" s="154" t="s">
        <v>0</v>
      </c>
      <c r="J1147" s="155">
        <v>369364</v>
      </c>
      <c r="K1147" s="154"/>
      <c r="L1147" s="154"/>
      <c r="M1147" s="155" t="s">
        <v>3920</v>
      </c>
      <c r="N1147" s="156">
        <v>38</v>
      </c>
      <c r="O1147" s="159">
        <v>5.48</v>
      </c>
      <c r="P1147" s="157">
        <v>40441</v>
      </c>
      <c r="Q1147" s="157">
        <v>40542</v>
      </c>
      <c r="R1147" s="156" t="s">
        <v>4073</v>
      </c>
      <c r="S1147" s="155" t="s">
        <v>3076</v>
      </c>
      <c r="T1147" s="155" t="s">
        <v>3075</v>
      </c>
      <c r="U1147" s="155" t="s">
        <v>3302</v>
      </c>
      <c r="V1147" s="155"/>
      <c r="W1147" s="156" t="s">
        <v>3842</v>
      </c>
    </row>
    <row r="1148" spans="2:23" ht="15.75">
      <c r="B1148" s="13"/>
      <c r="C1148" s="31"/>
      <c r="D1148" s="32"/>
      <c r="E1148" s="56" t="s">
        <v>3030</v>
      </c>
      <c r="G1148" s="54" t="s">
        <v>802</v>
      </c>
      <c r="H1148" s="54" t="s">
        <v>1941</v>
      </c>
      <c r="I1148" s="54" t="s">
        <v>0</v>
      </c>
      <c r="J1148" s="91">
        <v>369364</v>
      </c>
      <c r="K1148" s="91"/>
      <c r="L1148" s="54" t="s">
        <v>0</v>
      </c>
      <c r="M1148" s="31">
        <v>78745</v>
      </c>
      <c r="N1148" s="91">
        <v>58</v>
      </c>
      <c r="O1148" s="98">
        <v>5.48</v>
      </c>
      <c r="P1148" s="57">
        <v>38810</v>
      </c>
      <c r="Q1148" s="57">
        <v>39085</v>
      </c>
      <c r="R1148" s="31" t="s">
        <v>4073</v>
      </c>
      <c r="S1148" s="31" t="s">
        <v>1942</v>
      </c>
      <c r="T1148" s="31" t="s">
        <v>1943</v>
      </c>
      <c r="U1148" s="31" t="s">
        <v>554</v>
      </c>
      <c r="W1148" s="31" t="s">
        <v>1948</v>
      </c>
    </row>
    <row r="1149" spans="2:23" ht="15.75">
      <c r="B1149" s="13"/>
      <c r="C1149" s="31"/>
      <c r="D1149" s="32"/>
      <c r="E1149" s="32">
        <v>165007</v>
      </c>
      <c r="G1149" s="13" t="s">
        <v>4198</v>
      </c>
      <c r="H1149" s="13" t="s">
        <v>668</v>
      </c>
      <c r="I1149" s="13" t="s">
        <v>3795</v>
      </c>
      <c r="L1149" s="13" t="s">
        <v>2699</v>
      </c>
      <c r="M1149" s="31">
        <v>78727</v>
      </c>
      <c r="N1149" s="40">
        <v>456</v>
      </c>
      <c r="O1149" s="51">
        <v>38.736</v>
      </c>
      <c r="P1149" s="30">
        <v>36763</v>
      </c>
      <c r="Q1149" s="30">
        <v>36980</v>
      </c>
      <c r="R1149" s="30"/>
      <c r="S1149" s="31" t="s">
        <v>4199</v>
      </c>
      <c r="T1149" s="31" t="s">
        <v>1384</v>
      </c>
      <c r="U1149" s="31" t="s">
        <v>3302</v>
      </c>
      <c r="W1149" s="31" t="s">
        <v>1753</v>
      </c>
    </row>
    <row r="1150" spans="2:23" ht="15.75">
      <c r="B1150" s="13"/>
      <c r="C1150" s="31"/>
      <c r="D1150" s="32"/>
      <c r="E1150" s="32">
        <v>10115799</v>
      </c>
      <c r="G1150" s="13" t="s">
        <v>2376</v>
      </c>
      <c r="H1150" s="13" t="s">
        <v>2377</v>
      </c>
      <c r="I1150" s="13" t="s">
        <v>2378</v>
      </c>
      <c r="J1150" s="31">
        <v>3342859</v>
      </c>
      <c r="M1150" s="31">
        <v>78726</v>
      </c>
      <c r="N1150" s="31">
        <v>300</v>
      </c>
      <c r="O1150" s="51">
        <v>30.02</v>
      </c>
      <c r="P1150" s="57">
        <v>39493</v>
      </c>
      <c r="Q1150" s="13"/>
      <c r="R1150" s="31" t="s">
        <v>2012</v>
      </c>
      <c r="S1150" s="92" t="s">
        <v>254</v>
      </c>
      <c r="T1150" s="31" t="s">
        <v>3193</v>
      </c>
      <c r="U1150" s="31" t="s">
        <v>554</v>
      </c>
      <c r="W1150" s="31" t="s">
        <v>3886</v>
      </c>
    </row>
    <row r="1151" spans="2:23" ht="15.75">
      <c r="B1151" s="13"/>
      <c r="C1151" s="31"/>
      <c r="D1151" s="32"/>
      <c r="E1151" s="32" t="s">
        <v>1035</v>
      </c>
      <c r="G1151" s="13" t="s">
        <v>2327</v>
      </c>
      <c r="H1151" s="13" t="s">
        <v>33</v>
      </c>
      <c r="I1151" s="13" t="s">
        <v>1036</v>
      </c>
      <c r="J1151" s="31">
        <v>3331321</v>
      </c>
      <c r="L1151" s="57"/>
      <c r="M1151" s="31" t="s">
        <v>34</v>
      </c>
      <c r="N1151" s="31">
        <v>53</v>
      </c>
      <c r="O1151" s="51">
        <v>11.2</v>
      </c>
      <c r="P1151" s="57">
        <v>39437</v>
      </c>
      <c r="Q1151" s="57">
        <v>39721</v>
      </c>
      <c r="R1151" s="104" t="s">
        <v>2024</v>
      </c>
      <c r="S1151" s="92" t="s">
        <v>1668</v>
      </c>
      <c r="T1151" s="31" t="s">
        <v>679</v>
      </c>
      <c r="U1151" s="31" t="s">
        <v>3302</v>
      </c>
      <c r="W1151" s="31" t="s">
        <v>2291</v>
      </c>
    </row>
    <row r="1152" spans="2:23" ht="15.75">
      <c r="B1152" s="13"/>
      <c r="C1152" s="31"/>
      <c r="D1152" s="32"/>
      <c r="E1152" s="61">
        <v>111604</v>
      </c>
      <c r="G1152" s="13" t="s">
        <v>2962</v>
      </c>
      <c r="H1152" s="13" t="s">
        <v>2961</v>
      </c>
      <c r="I1152" s="13" t="s">
        <v>2963</v>
      </c>
      <c r="L1152" s="13" t="s">
        <v>1009</v>
      </c>
      <c r="M1152" s="31">
        <v>78705</v>
      </c>
      <c r="N1152" s="40">
        <v>19</v>
      </c>
      <c r="O1152" s="51">
        <v>0.708</v>
      </c>
      <c r="P1152" s="30">
        <v>36528</v>
      </c>
      <c r="Q1152" s="30">
        <v>36741</v>
      </c>
      <c r="R1152" s="30"/>
      <c r="S1152" s="31" t="s">
        <v>2964</v>
      </c>
      <c r="T1152" s="31" t="s">
        <v>2965</v>
      </c>
      <c r="U1152" s="31" t="s">
        <v>3302</v>
      </c>
      <c r="W1152" s="31" t="s">
        <v>2966</v>
      </c>
    </row>
    <row r="1153" spans="2:23" ht="15.75">
      <c r="B1153" s="13"/>
      <c r="C1153" s="31"/>
      <c r="D1153" s="32"/>
      <c r="E1153" s="124">
        <v>11312886</v>
      </c>
      <c r="F1153" s="13"/>
      <c r="G1153" s="125" t="s">
        <v>5288</v>
      </c>
      <c r="H1153" s="125" t="s">
        <v>5545</v>
      </c>
      <c r="I1153" s="125" t="s">
        <v>5289</v>
      </c>
      <c r="J1153" s="125">
        <v>5137065</v>
      </c>
      <c r="K1153" s="13"/>
      <c r="M1153" s="126" t="s">
        <v>532</v>
      </c>
      <c r="N1153" s="31">
        <v>92</v>
      </c>
      <c r="O1153" s="129">
        <v>0.9183</v>
      </c>
      <c r="P1153" s="127">
        <v>42080</v>
      </c>
      <c r="Q1153" s="127">
        <v>42272</v>
      </c>
      <c r="R1153" s="126" t="s">
        <v>4460</v>
      </c>
      <c r="S1153" s="126" t="s">
        <v>4686</v>
      </c>
      <c r="T1153" s="126" t="s">
        <v>1863</v>
      </c>
      <c r="U1153" s="92" t="s">
        <v>177</v>
      </c>
      <c r="V1153" s="92"/>
      <c r="W1153" s="31" t="s">
        <v>5373</v>
      </c>
    </row>
    <row r="1154" spans="2:23" ht="15.75">
      <c r="B1154" s="13"/>
      <c r="C1154" s="31"/>
      <c r="D1154" s="32"/>
      <c r="G1154" s="13" t="s">
        <v>891</v>
      </c>
      <c r="H1154" s="13" t="s">
        <v>892</v>
      </c>
      <c r="I1154" s="13" t="s">
        <v>893</v>
      </c>
      <c r="L1154" s="13" t="s">
        <v>1010</v>
      </c>
      <c r="M1154" s="31">
        <v>78705</v>
      </c>
      <c r="N1154" s="40">
        <v>26</v>
      </c>
      <c r="O1154" s="51">
        <v>0.92</v>
      </c>
      <c r="P1154" s="30">
        <v>35480</v>
      </c>
      <c r="Q1154" s="30">
        <v>35622</v>
      </c>
      <c r="R1154" s="30"/>
      <c r="S1154" s="31" t="s">
        <v>895</v>
      </c>
      <c r="T1154" s="31" t="s">
        <v>896</v>
      </c>
      <c r="U1154" s="31" t="s">
        <v>3302</v>
      </c>
      <c r="W1154" s="31" t="s">
        <v>3523</v>
      </c>
    </row>
    <row r="1155" spans="2:23" ht="15.75">
      <c r="B1155" s="13"/>
      <c r="C1155" s="31"/>
      <c r="D1155" s="32"/>
      <c r="E1155" s="61">
        <v>170770</v>
      </c>
      <c r="G1155" s="13" t="s">
        <v>1031</v>
      </c>
      <c r="H1155" s="13" t="s">
        <v>3887</v>
      </c>
      <c r="I1155" s="13" t="s">
        <v>3098</v>
      </c>
      <c r="L1155" s="13" t="s">
        <v>3099</v>
      </c>
      <c r="M1155" s="31">
        <v>78727</v>
      </c>
      <c r="N1155" s="40">
        <v>368</v>
      </c>
      <c r="O1155" s="51">
        <v>18.7</v>
      </c>
      <c r="P1155" s="30">
        <v>36929</v>
      </c>
      <c r="Q1155" s="30">
        <v>37182</v>
      </c>
      <c r="R1155" s="31" t="s">
        <v>742</v>
      </c>
      <c r="S1155" s="31" t="s">
        <v>1032</v>
      </c>
      <c r="T1155" s="31" t="s">
        <v>1033</v>
      </c>
      <c r="U1155" s="31" t="s">
        <v>3302</v>
      </c>
      <c r="W1155" s="31" t="s">
        <v>1081</v>
      </c>
    </row>
    <row r="1156" spans="2:23" ht="15.75">
      <c r="B1156" s="13"/>
      <c r="C1156" s="31"/>
      <c r="D1156" s="32"/>
      <c r="E1156" s="61">
        <v>166311</v>
      </c>
      <c r="G1156" s="13" t="s">
        <v>3809</v>
      </c>
      <c r="H1156" s="13" t="s">
        <v>3050</v>
      </c>
      <c r="I1156" s="13" t="s">
        <v>3810</v>
      </c>
      <c r="L1156" s="13" t="s">
        <v>311</v>
      </c>
      <c r="M1156" s="31">
        <v>78704</v>
      </c>
      <c r="N1156" s="40">
        <v>252</v>
      </c>
      <c r="O1156" s="51">
        <v>13.18</v>
      </c>
      <c r="P1156" s="30">
        <v>36811</v>
      </c>
      <c r="Q1156" s="30">
        <v>37036</v>
      </c>
      <c r="R1156" s="30"/>
      <c r="S1156" s="31" t="s">
        <v>3811</v>
      </c>
      <c r="T1156" s="31" t="s">
        <v>3812</v>
      </c>
      <c r="U1156" s="31" t="s">
        <v>3302</v>
      </c>
      <c r="W1156" s="31" t="s">
        <v>1753</v>
      </c>
    </row>
    <row r="1157" spans="2:23" ht="15.75">
      <c r="B1157" s="13"/>
      <c r="C1157" s="31"/>
      <c r="D1157" s="32"/>
      <c r="E1157" s="124" t="s">
        <v>6033</v>
      </c>
      <c r="F1157" s="13"/>
      <c r="G1157" s="202" t="s">
        <v>5998</v>
      </c>
      <c r="H1157" s="125" t="s">
        <v>6032</v>
      </c>
      <c r="I1157" s="125" t="s">
        <v>4491</v>
      </c>
      <c r="J1157" s="126">
        <v>3430625</v>
      </c>
      <c r="K1157" s="13"/>
      <c r="M1157" s="126" t="s">
        <v>3713</v>
      </c>
      <c r="N1157" s="31">
        <v>34</v>
      </c>
      <c r="O1157" s="129">
        <v>12.05</v>
      </c>
      <c r="P1157" s="127">
        <v>41124</v>
      </c>
      <c r="R1157" s="31" t="s">
        <v>4218</v>
      </c>
      <c r="S1157" s="126" t="s">
        <v>126</v>
      </c>
      <c r="T1157" s="126" t="s">
        <v>1970</v>
      </c>
      <c r="U1157" s="31" t="s">
        <v>907</v>
      </c>
      <c r="W1157" s="31" t="s">
        <v>4514</v>
      </c>
    </row>
    <row r="1158" spans="2:23" ht="15.75">
      <c r="B1158" s="13"/>
      <c r="C1158" s="31"/>
      <c r="D1158" s="32"/>
      <c r="E1158" s="32">
        <v>173207</v>
      </c>
      <c r="G1158" s="13" t="s">
        <v>3262</v>
      </c>
      <c r="H1158" s="13" t="s">
        <v>2874</v>
      </c>
      <c r="I1158" s="13" t="s">
        <v>3263</v>
      </c>
      <c r="L1158" s="13" t="s">
        <v>3268</v>
      </c>
      <c r="M1158" s="31">
        <v>78744</v>
      </c>
      <c r="N1158" s="53">
        <v>50</v>
      </c>
      <c r="O1158" s="51">
        <v>8.4</v>
      </c>
      <c r="P1158" s="30">
        <v>37034</v>
      </c>
      <c r="Q1158" s="30">
        <v>37190</v>
      </c>
      <c r="R1158" s="31" t="s">
        <v>742</v>
      </c>
      <c r="S1158" s="31" t="s">
        <v>3264</v>
      </c>
      <c r="T1158" s="31" t="s">
        <v>3265</v>
      </c>
      <c r="U1158" s="31" t="s">
        <v>3302</v>
      </c>
      <c r="W1158" s="31" t="s">
        <v>1082</v>
      </c>
    </row>
    <row r="1159" spans="1:23" ht="15.75">
      <c r="A1159" s="124"/>
      <c r="B1159" s="13"/>
      <c r="D1159" s="32"/>
      <c r="E1159" s="32">
        <v>173240</v>
      </c>
      <c r="G1159" s="13" t="s">
        <v>3266</v>
      </c>
      <c r="H1159" s="13" t="s">
        <v>2875</v>
      </c>
      <c r="I1159" s="13" t="s">
        <v>3267</v>
      </c>
      <c r="L1159" s="13" t="s">
        <v>826</v>
      </c>
      <c r="M1159" s="31">
        <v>78744</v>
      </c>
      <c r="N1159" s="53">
        <v>50</v>
      </c>
      <c r="O1159" s="51">
        <v>8.42</v>
      </c>
      <c r="P1159" s="30">
        <v>37034</v>
      </c>
      <c r="Q1159" s="30">
        <v>37270</v>
      </c>
      <c r="R1159" s="31" t="s">
        <v>742</v>
      </c>
      <c r="S1159" s="31" t="s">
        <v>3264</v>
      </c>
      <c r="T1159" s="31" t="s">
        <v>3265</v>
      </c>
      <c r="U1159" s="31" t="s">
        <v>3302</v>
      </c>
      <c r="W1159" s="31" t="s">
        <v>1082</v>
      </c>
    </row>
    <row r="1160" spans="2:23" ht="15.75">
      <c r="B1160" s="13"/>
      <c r="C1160" s="31"/>
      <c r="D1160" s="32"/>
      <c r="E1160" s="32">
        <v>205823</v>
      </c>
      <c r="G1160" s="13" t="s">
        <v>2298</v>
      </c>
      <c r="H1160" s="13" t="s">
        <v>2090</v>
      </c>
      <c r="I1160" s="13" t="s">
        <v>2085</v>
      </c>
      <c r="L1160" s="13" t="s">
        <v>2299</v>
      </c>
      <c r="M1160" s="31">
        <v>78705</v>
      </c>
      <c r="N1160" s="31">
        <v>149</v>
      </c>
      <c r="O1160" s="51">
        <v>2.24</v>
      </c>
      <c r="P1160" s="30">
        <v>37431</v>
      </c>
      <c r="Q1160" s="30">
        <v>37496</v>
      </c>
      <c r="R1160" s="31" t="s">
        <v>745</v>
      </c>
      <c r="S1160" s="31" t="s">
        <v>4247</v>
      </c>
      <c r="T1160" s="31" t="s">
        <v>1384</v>
      </c>
      <c r="U1160" s="31" t="s">
        <v>3302</v>
      </c>
      <c r="W1160" s="31" t="s">
        <v>2301</v>
      </c>
    </row>
    <row r="1161" spans="2:23" ht="15.75">
      <c r="B1161" s="13"/>
      <c r="C1161" s="31"/>
      <c r="D1161" s="32"/>
      <c r="E1161" s="61"/>
      <c r="G1161" s="13" t="s">
        <v>1988</v>
      </c>
      <c r="H1161" s="13" t="s">
        <v>897</v>
      </c>
      <c r="I1161" s="13" t="s">
        <v>898</v>
      </c>
      <c r="L1161" s="13" t="s">
        <v>312</v>
      </c>
      <c r="M1161" s="31">
        <v>78664</v>
      </c>
      <c r="N1161" s="40">
        <v>230</v>
      </c>
      <c r="O1161" s="51">
        <v>13.5</v>
      </c>
      <c r="P1161" s="30" t="s">
        <v>411</v>
      </c>
      <c r="Q1161" s="30" t="s">
        <v>411</v>
      </c>
      <c r="R1161" s="30"/>
      <c r="S1161" s="31" t="s">
        <v>1215</v>
      </c>
      <c r="T1161" s="31" t="s">
        <v>1215</v>
      </c>
      <c r="U1161" s="31" t="s">
        <v>3302</v>
      </c>
      <c r="W1161" s="31" t="s">
        <v>341</v>
      </c>
    </row>
    <row r="1162" spans="2:23" ht="15.75">
      <c r="B1162" s="13"/>
      <c r="C1162" s="31"/>
      <c r="D1162" s="32"/>
      <c r="E1162" s="152">
        <v>10854071</v>
      </c>
      <c r="F1162" s="153"/>
      <c r="G1162" s="154" t="s">
        <v>4542</v>
      </c>
      <c r="H1162" s="154" t="s">
        <v>4540</v>
      </c>
      <c r="I1162" s="154" t="s">
        <v>4541</v>
      </c>
      <c r="J1162" s="155">
        <v>476132</v>
      </c>
      <c r="K1162" s="153"/>
      <c r="L1162" s="153"/>
      <c r="M1162" s="155" t="s">
        <v>532</v>
      </c>
      <c r="N1162" s="156">
        <v>47</v>
      </c>
      <c r="O1162" s="159">
        <v>0.5</v>
      </c>
      <c r="P1162" s="157">
        <v>41218</v>
      </c>
      <c r="Q1162" s="157">
        <v>41397</v>
      </c>
      <c r="R1162" s="156" t="s">
        <v>1871</v>
      </c>
      <c r="S1162" s="155" t="s">
        <v>4589</v>
      </c>
      <c r="T1162" s="155" t="s">
        <v>1863</v>
      </c>
      <c r="U1162" s="31" t="s">
        <v>3302</v>
      </c>
      <c r="W1162" s="156" t="s">
        <v>4629</v>
      </c>
    </row>
    <row r="1163" spans="2:23" ht="15.75">
      <c r="B1163" s="13"/>
      <c r="C1163" s="31"/>
      <c r="D1163" s="32"/>
      <c r="E1163" s="67">
        <v>237877</v>
      </c>
      <c r="G1163" s="66" t="s">
        <v>2858</v>
      </c>
      <c r="H1163" s="69" t="s">
        <v>2859</v>
      </c>
      <c r="I1163" s="69" t="s">
        <v>2860</v>
      </c>
      <c r="J1163" s="120">
        <v>3050557</v>
      </c>
      <c r="K1163" s="120"/>
      <c r="L1163" s="69" t="s">
        <v>2861</v>
      </c>
      <c r="M1163" s="31">
        <v>78702</v>
      </c>
      <c r="N1163" s="31">
        <v>160</v>
      </c>
      <c r="O1163" s="51">
        <v>6.08</v>
      </c>
      <c r="P1163" s="68">
        <v>38167</v>
      </c>
      <c r="Q1163" s="68">
        <v>38314</v>
      </c>
      <c r="R1163" s="31" t="s">
        <v>2012</v>
      </c>
      <c r="S1163" s="31" t="s">
        <v>2013</v>
      </c>
      <c r="T1163" s="31" t="s">
        <v>2014</v>
      </c>
      <c r="U1163" s="31" t="s">
        <v>3302</v>
      </c>
      <c r="W1163" s="31" t="s">
        <v>2863</v>
      </c>
    </row>
    <row r="1164" spans="2:23" ht="15.75">
      <c r="B1164" s="13"/>
      <c r="C1164" s="31"/>
      <c r="D1164" s="32"/>
      <c r="G1164" s="13" t="s">
        <v>1304</v>
      </c>
      <c r="H1164" s="13" t="s">
        <v>1305</v>
      </c>
      <c r="I1164" s="13" t="s">
        <v>3147</v>
      </c>
      <c r="L1164" s="13" t="s">
        <v>313</v>
      </c>
      <c r="M1164" s="31">
        <v>78749</v>
      </c>
      <c r="N1164" s="40">
        <v>202</v>
      </c>
      <c r="O1164" s="51">
        <v>11.5</v>
      </c>
      <c r="P1164" s="30">
        <v>35935</v>
      </c>
      <c r="Q1164" s="30">
        <v>36033</v>
      </c>
      <c r="R1164" s="30"/>
      <c r="S1164" s="31" t="s">
        <v>1306</v>
      </c>
      <c r="T1164" s="31" t="s">
        <v>1307</v>
      </c>
      <c r="U1164" s="31" t="s">
        <v>3302</v>
      </c>
      <c r="W1164" s="31" t="s">
        <v>3528</v>
      </c>
    </row>
    <row r="1165" spans="2:23" ht="15.75">
      <c r="B1165" s="13"/>
      <c r="C1165" s="31"/>
      <c r="D1165" s="32"/>
      <c r="E1165" s="56" t="s">
        <v>3029</v>
      </c>
      <c r="G1165" s="54" t="s">
        <v>801</v>
      </c>
      <c r="H1165" s="54" t="s">
        <v>1588</v>
      </c>
      <c r="I1165" s="54" t="s">
        <v>3416</v>
      </c>
      <c r="J1165" s="91">
        <v>3283674</v>
      </c>
      <c r="K1165" s="91"/>
      <c r="L1165" s="54" t="s">
        <v>3416</v>
      </c>
      <c r="M1165" s="91">
        <v>78732</v>
      </c>
      <c r="N1165" s="31">
        <v>20</v>
      </c>
      <c r="O1165" s="98">
        <v>4.644</v>
      </c>
      <c r="P1165" s="57">
        <v>39125</v>
      </c>
      <c r="Q1165" s="57">
        <v>39485</v>
      </c>
      <c r="R1165" s="92" t="s">
        <v>1547</v>
      </c>
      <c r="S1165" s="92" t="s">
        <v>579</v>
      </c>
      <c r="T1165" s="31" t="s">
        <v>580</v>
      </c>
      <c r="U1165" s="126" t="s">
        <v>554</v>
      </c>
      <c r="V1165" s="126"/>
      <c r="W1165" s="92" t="s">
        <v>2259</v>
      </c>
    </row>
    <row r="1166" spans="2:23" ht="15.75">
      <c r="B1166" s="13"/>
      <c r="C1166" s="31"/>
      <c r="D1166" s="32"/>
      <c r="E1166" s="124">
        <v>10467473</v>
      </c>
      <c r="F1166" s="13"/>
      <c r="G1166" s="125" t="s">
        <v>2634</v>
      </c>
      <c r="H1166" s="125" t="s">
        <v>4436</v>
      </c>
      <c r="I1166" s="125" t="s">
        <v>3416</v>
      </c>
      <c r="J1166" s="126">
        <v>3283674</v>
      </c>
      <c r="K1166" s="125"/>
      <c r="L1166" s="125"/>
      <c r="M1166" s="126" t="s">
        <v>1387</v>
      </c>
      <c r="N1166" s="31">
        <v>20</v>
      </c>
      <c r="O1166" s="129">
        <v>19.48</v>
      </c>
      <c r="P1166" s="127">
        <v>40378</v>
      </c>
      <c r="Q1166" s="125"/>
      <c r="R1166" s="31" t="s">
        <v>4073</v>
      </c>
      <c r="S1166" s="126" t="s">
        <v>3067</v>
      </c>
      <c r="T1166" s="126" t="s">
        <v>3412</v>
      </c>
      <c r="U1166" s="31" t="s">
        <v>554</v>
      </c>
      <c r="W1166" s="31" t="s">
        <v>3842</v>
      </c>
    </row>
    <row r="1167" spans="2:24" ht="15.75">
      <c r="B1167" s="13"/>
      <c r="C1167" s="31"/>
      <c r="D1167" s="32"/>
      <c r="E1167" s="124">
        <v>10768245</v>
      </c>
      <c r="F1167" s="13"/>
      <c r="G1167" s="125" t="s">
        <v>4411</v>
      </c>
      <c r="H1167" s="125" t="s">
        <v>4437</v>
      </c>
      <c r="I1167" s="125" t="s">
        <v>3416</v>
      </c>
      <c r="J1167" s="126">
        <v>3283674</v>
      </c>
      <c r="K1167" s="125"/>
      <c r="M1167" s="126" t="s">
        <v>1387</v>
      </c>
      <c r="N1167" s="31">
        <v>20</v>
      </c>
      <c r="O1167" s="129">
        <v>4.9</v>
      </c>
      <c r="P1167" s="127">
        <v>41046</v>
      </c>
      <c r="Q1167" s="127">
        <v>41137</v>
      </c>
      <c r="R1167" s="31" t="s">
        <v>4073</v>
      </c>
      <c r="S1167" s="126" t="s">
        <v>3067</v>
      </c>
      <c r="T1167" s="126" t="s">
        <v>4426</v>
      </c>
      <c r="U1167" s="126" t="s">
        <v>906</v>
      </c>
      <c r="V1167" s="126"/>
      <c r="W1167" s="31" t="s">
        <v>4461</v>
      </c>
      <c r="X1167" s="125"/>
    </row>
    <row r="1168" spans="2:24" ht="15.75">
      <c r="B1168" s="13"/>
      <c r="C1168" s="31"/>
      <c r="D1168" s="32"/>
      <c r="E1168" s="152" t="s">
        <v>5061</v>
      </c>
      <c r="F1168" s="153"/>
      <c r="G1168" s="154" t="s">
        <v>5012</v>
      </c>
      <c r="H1168" s="154" t="s">
        <v>5359</v>
      </c>
      <c r="I1168" s="153" t="s">
        <v>4714</v>
      </c>
      <c r="J1168" s="155">
        <v>5068943</v>
      </c>
      <c r="K1168" s="153"/>
      <c r="L1168" s="153"/>
      <c r="M1168" s="155">
        <v>78726</v>
      </c>
      <c r="N1168" s="158">
        <v>154</v>
      </c>
      <c r="O1168" s="162">
        <v>49.28</v>
      </c>
      <c r="P1168" s="157">
        <v>41418</v>
      </c>
      <c r="Q1168" s="157">
        <v>42026</v>
      </c>
      <c r="R1168" s="156" t="s">
        <v>4073</v>
      </c>
      <c r="S1168" s="156" t="s">
        <v>4737</v>
      </c>
      <c r="T1168" s="156" t="s">
        <v>4427</v>
      </c>
      <c r="U1168" s="156" t="s">
        <v>906</v>
      </c>
      <c r="V1168" s="156"/>
      <c r="W1168" s="163" t="s">
        <v>4782</v>
      </c>
      <c r="X1168" s="125"/>
    </row>
    <row r="1169" spans="2:24" ht="15.75">
      <c r="B1169" s="13"/>
      <c r="C1169" s="31"/>
      <c r="D1169" s="32"/>
      <c r="E1169" s="32">
        <v>106935</v>
      </c>
      <c r="G1169" s="13" t="s">
        <v>154</v>
      </c>
      <c r="H1169" s="13" t="s">
        <v>4009</v>
      </c>
      <c r="I1169" s="13" t="s">
        <v>945</v>
      </c>
      <c r="L1169" s="13" t="s">
        <v>1496</v>
      </c>
      <c r="M1169" s="31">
        <v>78726</v>
      </c>
      <c r="N1169" s="40">
        <v>444</v>
      </c>
      <c r="O1169" s="51">
        <v>30.98</v>
      </c>
      <c r="P1169" s="30">
        <v>36433</v>
      </c>
      <c r="Q1169" s="30">
        <v>36565</v>
      </c>
      <c r="R1169" s="30"/>
      <c r="S1169" s="31" t="s">
        <v>678</v>
      </c>
      <c r="T1169" s="31" t="s">
        <v>679</v>
      </c>
      <c r="U1169" s="31" t="s">
        <v>3302</v>
      </c>
      <c r="W1169" s="31" t="s">
        <v>1365</v>
      </c>
      <c r="X1169" s="125"/>
    </row>
    <row r="1170" spans="2:24" ht="15.75">
      <c r="B1170" s="13"/>
      <c r="C1170" s="31"/>
      <c r="D1170" s="32"/>
      <c r="G1170" s="13" t="s">
        <v>2543</v>
      </c>
      <c r="H1170" s="13" t="s">
        <v>1982</v>
      </c>
      <c r="I1170" s="13" t="s">
        <v>659</v>
      </c>
      <c r="L1170" s="13" t="s">
        <v>316</v>
      </c>
      <c r="M1170" s="31">
        <v>78750</v>
      </c>
      <c r="N1170" s="40">
        <v>208</v>
      </c>
      <c r="O1170" s="51">
        <v>10</v>
      </c>
      <c r="P1170" s="30" t="s">
        <v>411</v>
      </c>
      <c r="Q1170" s="30" t="s">
        <v>411</v>
      </c>
      <c r="R1170" s="30"/>
      <c r="S1170" s="31" t="s">
        <v>1215</v>
      </c>
      <c r="T1170" s="31" t="s">
        <v>1215</v>
      </c>
      <c r="U1170" s="31" t="s">
        <v>3302</v>
      </c>
      <c r="W1170" s="31" t="s">
        <v>3528</v>
      </c>
      <c r="X1170" s="125"/>
    </row>
    <row r="1171" spans="1:24" ht="15.75">
      <c r="A1171" s="124"/>
      <c r="B1171" s="13"/>
      <c r="D1171" s="32"/>
      <c r="E1171" s="124">
        <v>10218858</v>
      </c>
      <c r="F1171" s="13"/>
      <c r="G1171" s="125" t="s">
        <v>4165</v>
      </c>
      <c r="H1171" s="125" t="s">
        <v>4166</v>
      </c>
      <c r="I1171" s="125" t="s">
        <v>4167</v>
      </c>
      <c r="J1171" s="126">
        <v>201758</v>
      </c>
      <c r="K1171" s="125"/>
      <c r="M1171" s="126" t="s">
        <v>3633</v>
      </c>
      <c r="N1171" s="31">
        <v>6</v>
      </c>
      <c r="O1171" s="129">
        <v>0.203</v>
      </c>
      <c r="P1171" s="127">
        <v>39791</v>
      </c>
      <c r="Q1171" s="13"/>
      <c r="R1171" s="126" t="s">
        <v>259</v>
      </c>
      <c r="S1171" s="126" t="s">
        <v>4168</v>
      </c>
      <c r="T1171" s="126" t="s">
        <v>4169</v>
      </c>
      <c r="U1171" s="126" t="s">
        <v>554</v>
      </c>
      <c r="V1171" s="126"/>
      <c r="W1171" s="31" t="s">
        <v>2255</v>
      </c>
      <c r="X1171" s="125"/>
    </row>
    <row r="1172" spans="1:24" ht="15.75">
      <c r="A1172" s="124"/>
      <c r="B1172" s="13"/>
      <c r="C1172" s="125"/>
      <c r="D1172" s="32"/>
      <c r="G1172" s="13" t="s">
        <v>1308</v>
      </c>
      <c r="H1172" s="13" t="s">
        <v>4109</v>
      </c>
      <c r="I1172" s="13" t="s">
        <v>3861</v>
      </c>
      <c r="L1172" s="13" t="s">
        <v>317</v>
      </c>
      <c r="M1172" s="31">
        <v>78750</v>
      </c>
      <c r="N1172" s="40">
        <v>96</v>
      </c>
      <c r="O1172" s="51">
        <v>16.97</v>
      </c>
      <c r="P1172" s="30">
        <v>33984</v>
      </c>
      <c r="Q1172" s="30">
        <v>34079</v>
      </c>
      <c r="R1172" s="30"/>
      <c r="S1172" s="31" t="s">
        <v>4110</v>
      </c>
      <c r="T1172" s="31" t="s">
        <v>4111</v>
      </c>
      <c r="U1172" s="31" t="s">
        <v>3302</v>
      </c>
      <c r="W1172" s="31" t="s">
        <v>1271</v>
      </c>
      <c r="X1172" s="125"/>
    </row>
    <row r="1173" spans="2:24" ht="15.75">
      <c r="B1173" s="13"/>
      <c r="C1173" s="31"/>
      <c r="D1173" s="32"/>
      <c r="E1173" s="124" t="s">
        <v>4499</v>
      </c>
      <c r="F1173" s="13"/>
      <c r="G1173" s="125" t="s">
        <v>4474</v>
      </c>
      <c r="H1173" s="125" t="s">
        <v>4500</v>
      </c>
      <c r="I1173" s="125" t="s">
        <v>2908</v>
      </c>
      <c r="J1173" s="126">
        <v>3523938</v>
      </c>
      <c r="K1173" s="125" t="s">
        <v>2907</v>
      </c>
      <c r="L1173" s="125">
        <v>3523938</v>
      </c>
      <c r="M1173" s="126" t="s">
        <v>2904</v>
      </c>
      <c r="N1173" s="126">
        <v>139</v>
      </c>
      <c r="O1173" s="129">
        <v>6.65</v>
      </c>
      <c r="P1173" s="57">
        <v>40869</v>
      </c>
      <c r="Q1173" s="57">
        <v>41177</v>
      </c>
      <c r="R1173" s="31" t="s">
        <v>2126</v>
      </c>
      <c r="S1173" s="126" t="s">
        <v>4214</v>
      </c>
      <c r="T1173" s="126" t="s">
        <v>1159</v>
      </c>
      <c r="U1173" s="31" t="s">
        <v>3302</v>
      </c>
      <c r="W1173" s="31" t="s">
        <v>656</v>
      </c>
      <c r="X1173" s="125"/>
    </row>
    <row r="1174" spans="2:24" ht="15.75">
      <c r="B1174" s="13"/>
      <c r="C1174" s="31"/>
      <c r="D1174" s="32"/>
      <c r="E1174" s="32">
        <v>11055030</v>
      </c>
      <c r="G1174" s="13" t="s">
        <v>5926</v>
      </c>
      <c r="H1174" s="13" t="s">
        <v>5928</v>
      </c>
      <c r="I1174" s="13" t="s">
        <v>5927</v>
      </c>
      <c r="M1174" s="31">
        <v>78701</v>
      </c>
      <c r="N1174" s="31">
        <v>574</v>
      </c>
      <c r="O1174" s="51">
        <v>3.23</v>
      </c>
      <c r="P1174" s="57">
        <v>41603</v>
      </c>
      <c r="Q1174" s="57">
        <v>42125</v>
      </c>
      <c r="R1174" s="92" t="s">
        <v>259</v>
      </c>
      <c r="S1174" s="92" t="s">
        <v>4788</v>
      </c>
      <c r="T1174" s="31" t="s">
        <v>4674</v>
      </c>
      <c r="U1174" s="92" t="s">
        <v>906</v>
      </c>
      <c r="V1174" s="92"/>
      <c r="W1174" s="31" t="s">
        <v>4907</v>
      </c>
      <c r="X1174" s="125"/>
    </row>
    <row r="1175" spans="2:23" ht="15.75">
      <c r="B1175" s="13"/>
      <c r="C1175" s="31"/>
      <c r="D1175" s="32"/>
      <c r="E1175" s="124">
        <v>10988899</v>
      </c>
      <c r="F1175" s="13"/>
      <c r="G1175" s="125" t="s">
        <v>4766</v>
      </c>
      <c r="H1175" s="125" t="s">
        <v>4767</v>
      </c>
      <c r="I1175" s="125" t="s">
        <v>4768</v>
      </c>
      <c r="J1175" s="126">
        <v>5071243</v>
      </c>
      <c r="K1175" s="13"/>
      <c r="L1175" s="125"/>
      <c r="M1175" s="126" t="s">
        <v>3927</v>
      </c>
      <c r="N1175" s="31">
        <v>103</v>
      </c>
      <c r="O1175" s="129">
        <v>38.22</v>
      </c>
      <c r="P1175" s="127">
        <v>41480</v>
      </c>
      <c r="Q1175" s="151" t="s">
        <v>4982</v>
      </c>
      <c r="R1175" s="126" t="s">
        <v>1870</v>
      </c>
      <c r="S1175" s="126" t="s">
        <v>4789</v>
      </c>
      <c r="T1175" s="126" t="s">
        <v>4781</v>
      </c>
      <c r="U1175" s="31" t="s">
        <v>906</v>
      </c>
      <c r="W1175" s="31" t="s">
        <v>4801</v>
      </c>
    </row>
    <row r="1176" spans="2:23" ht="15.75">
      <c r="B1176" s="13"/>
      <c r="C1176" s="31"/>
      <c r="D1176" s="32"/>
      <c r="G1176" s="13" t="s">
        <v>4112</v>
      </c>
      <c r="H1176" s="13" t="s">
        <v>1986</v>
      </c>
      <c r="I1176" s="13" t="s">
        <v>1987</v>
      </c>
      <c r="L1176" s="13" t="s">
        <v>4095</v>
      </c>
      <c r="M1176" s="31">
        <v>78754</v>
      </c>
      <c r="N1176" s="40">
        <v>338</v>
      </c>
      <c r="O1176" s="51">
        <v>19.87</v>
      </c>
      <c r="P1176" s="30">
        <v>35670</v>
      </c>
      <c r="Q1176" s="30">
        <v>35997</v>
      </c>
      <c r="R1176" s="30"/>
      <c r="S1176" s="31" t="s">
        <v>4113</v>
      </c>
      <c r="T1176" s="31" t="s">
        <v>4114</v>
      </c>
      <c r="U1176" s="31" t="s">
        <v>3302</v>
      </c>
      <c r="W1176" s="31" t="s">
        <v>3525</v>
      </c>
    </row>
    <row r="1177" spans="2:23" ht="15.75">
      <c r="B1177" s="13"/>
      <c r="C1177" s="31"/>
      <c r="D1177" s="32"/>
      <c r="E1177" s="124">
        <v>10211311</v>
      </c>
      <c r="F1177" s="13"/>
      <c r="G1177" s="125" t="s">
        <v>4170</v>
      </c>
      <c r="H1177" s="125" t="s">
        <v>4171</v>
      </c>
      <c r="I1177" s="125" t="s">
        <v>4172</v>
      </c>
      <c r="J1177" s="126">
        <v>842108</v>
      </c>
      <c r="K1177" s="125"/>
      <c r="M1177" s="126" t="s">
        <v>3624</v>
      </c>
      <c r="N1177" s="31">
        <v>16</v>
      </c>
      <c r="O1177" s="129">
        <v>0.741</v>
      </c>
      <c r="P1177" s="127">
        <v>39764</v>
      </c>
      <c r="Q1177" s="13"/>
      <c r="R1177" s="126" t="s">
        <v>1655</v>
      </c>
      <c r="S1177" s="126" t="s">
        <v>4173</v>
      </c>
      <c r="T1177" s="126" t="s">
        <v>4174</v>
      </c>
      <c r="U1177" s="126" t="s">
        <v>554</v>
      </c>
      <c r="V1177" s="126"/>
      <c r="W1177" s="31" t="s">
        <v>2255</v>
      </c>
    </row>
    <row r="1178" spans="2:23" ht="15.75">
      <c r="B1178" s="13"/>
      <c r="C1178" s="31"/>
      <c r="D1178" s="32"/>
      <c r="E1178" s="124">
        <v>11299826</v>
      </c>
      <c r="F1178" s="13"/>
      <c r="G1178" s="125" t="s">
        <v>5292</v>
      </c>
      <c r="H1178" s="125" t="s">
        <v>5157</v>
      </c>
      <c r="I1178" s="125" t="s">
        <v>5339</v>
      </c>
      <c r="J1178" s="125">
        <v>10069</v>
      </c>
      <c r="K1178" s="13"/>
      <c r="M1178" s="31">
        <v>78753</v>
      </c>
      <c r="N1178" s="31">
        <v>277</v>
      </c>
      <c r="O1178" s="129">
        <v>18.26</v>
      </c>
      <c r="P1178" s="127">
        <v>42059</v>
      </c>
      <c r="Q1178" s="127">
        <v>42454</v>
      </c>
      <c r="R1178" s="126" t="s">
        <v>5238</v>
      </c>
      <c r="S1178" s="126" t="s">
        <v>5340</v>
      </c>
      <c r="T1178" s="126" t="s">
        <v>5140</v>
      </c>
      <c r="U1178" s="31" t="s">
        <v>177</v>
      </c>
      <c r="W1178" s="31" t="s">
        <v>5373</v>
      </c>
    </row>
    <row r="1179" spans="2:23" ht="15.75">
      <c r="B1179" s="13"/>
      <c r="C1179" s="31"/>
      <c r="D1179" s="32"/>
      <c r="E1179" s="124">
        <v>11210985</v>
      </c>
      <c r="F1179" s="13"/>
      <c r="G1179" s="125" t="s">
        <v>5118</v>
      </c>
      <c r="H1179" s="125" t="s">
        <v>5157</v>
      </c>
      <c r="I1179" s="125" t="s">
        <v>5086</v>
      </c>
      <c r="J1179" s="126">
        <v>5076604</v>
      </c>
      <c r="K1179" s="13"/>
      <c r="M1179" s="126" t="s">
        <v>3707</v>
      </c>
      <c r="N1179" s="52">
        <v>325</v>
      </c>
      <c r="O1179" s="129">
        <v>18.915</v>
      </c>
      <c r="P1179" s="127">
        <v>41886</v>
      </c>
      <c r="Q1179" s="125"/>
      <c r="R1179" s="31" t="s">
        <v>1871</v>
      </c>
      <c r="S1179" s="126" t="s">
        <v>5158</v>
      </c>
      <c r="T1179" s="126" t="s">
        <v>5140</v>
      </c>
      <c r="U1179" s="126" t="s">
        <v>554</v>
      </c>
      <c r="V1179" s="126"/>
      <c r="W1179" s="156" t="s">
        <v>5175</v>
      </c>
    </row>
    <row r="1180" spans="2:23" ht="15.75">
      <c r="B1180" s="13"/>
      <c r="C1180" s="124"/>
      <c r="D1180" s="32"/>
      <c r="E1180" s="56" t="s">
        <v>1190</v>
      </c>
      <c r="G1180" s="54" t="s">
        <v>1191</v>
      </c>
      <c r="H1180" s="13" t="s">
        <v>1192</v>
      </c>
      <c r="I1180" s="13" t="s">
        <v>1193</v>
      </c>
      <c r="J1180" s="31">
        <v>593138</v>
      </c>
      <c r="L1180" s="54" t="s">
        <v>3184</v>
      </c>
      <c r="M1180" s="31">
        <v>78705</v>
      </c>
      <c r="N1180" s="31">
        <v>7</v>
      </c>
      <c r="O1180" s="51">
        <v>0.379</v>
      </c>
      <c r="P1180" s="57">
        <v>37999</v>
      </c>
      <c r="Q1180" s="57">
        <v>38180</v>
      </c>
      <c r="R1180" s="31" t="s">
        <v>596</v>
      </c>
      <c r="S1180" s="31" t="s">
        <v>3185</v>
      </c>
      <c r="T1180" s="31" t="s">
        <v>2658</v>
      </c>
      <c r="U1180" s="31" t="s">
        <v>906</v>
      </c>
      <c r="W1180" s="31" t="s">
        <v>4015</v>
      </c>
    </row>
    <row r="1181" spans="2:23" ht="15.75">
      <c r="B1181" s="13"/>
      <c r="C1181" s="31"/>
      <c r="D1181" s="32"/>
      <c r="E1181" s="56" t="s">
        <v>1971</v>
      </c>
      <c r="G1181" s="58" t="s">
        <v>452</v>
      </c>
      <c r="H1181" s="58" t="s">
        <v>1282</v>
      </c>
      <c r="I1181" s="58" t="s">
        <v>453</v>
      </c>
      <c r="J1181" s="91">
        <v>949503</v>
      </c>
      <c r="K1181" s="91"/>
      <c r="L1181" s="58" t="s">
        <v>453</v>
      </c>
      <c r="M1181" s="91">
        <v>78746</v>
      </c>
      <c r="N1181" s="91">
        <v>43</v>
      </c>
      <c r="O1181" s="98">
        <v>10.84</v>
      </c>
      <c r="P1181" s="112">
        <v>39007</v>
      </c>
      <c r="Q1181" s="112">
        <v>39224</v>
      </c>
      <c r="R1181" s="91" t="s">
        <v>4073</v>
      </c>
      <c r="S1181" s="91" t="s">
        <v>2146</v>
      </c>
      <c r="T1181" s="91" t="s">
        <v>1912</v>
      </c>
      <c r="U1181" s="92" t="s">
        <v>3302</v>
      </c>
      <c r="V1181" s="92"/>
      <c r="W1181" s="31" t="s">
        <v>4322</v>
      </c>
    </row>
    <row r="1182" spans="2:23" ht="15.75">
      <c r="B1182" s="13"/>
      <c r="C1182" s="31"/>
      <c r="D1182" s="32"/>
      <c r="E1182" s="32">
        <v>10076617</v>
      </c>
      <c r="G1182" s="13" t="s">
        <v>3568</v>
      </c>
      <c r="H1182" s="13" t="s">
        <v>1417</v>
      </c>
      <c r="I1182" s="13" t="s">
        <v>1418</v>
      </c>
      <c r="L1182" s="34"/>
      <c r="M1182" s="31">
        <v>78703</v>
      </c>
      <c r="N1182" s="91">
        <v>4</v>
      </c>
      <c r="O1182" s="98">
        <v>0.275</v>
      </c>
      <c r="P1182" s="57">
        <v>39356</v>
      </c>
      <c r="Q1182" s="13"/>
      <c r="R1182" s="31" t="s">
        <v>4073</v>
      </c>
      <c r="S1182" s="92" t="s">
        <v>3269</v>
      </c>
      <c r="T1182" s="31" t="s">
        <v>3270</v>
      </c>
      <c r="U1182" s="31" t="s">
        <v>554</v>
      </c>
      <c r="W1182" s="92" t="s">
        <v>4069</v>
      </c>
    </row>
    <row r="1183" spans="2:23" ht="15.75">
      <c r="B1183" s="13"/>
      <c r="C1183" s="31"/>
      <c r="D1183" s="32"/>
      <c r="E1183" s="32">
        <v>164625</v>
      </c>
      <c r="G1183" s="13" t="s">
        <v>3986</v>
      </c>
      <c r="H1183" s="13" t="s">
        <v>2841</v>
      </c>
      <c r="I1183" s="13" t="s">
        <v>3891</v>
      </c>
      <c r="L1183" s="13" t="s">
        <v>3793</v>
      </c>
      <c r="M1183" s="31">
        <v>78744</v>
      </c>
      <c r="N1183" s="40">
        <v>300</v>
      </c>
      <c r="O1183" s="51">
        <v>30.04</v>
      </c>
      <c r="P1183" s="30">
        <v>36768</v>
      </c>
      <c r="Q1183" s="30">
        <v>36936</v>
      </c>
      <c r="R1183" s="30"/>
      <c r="S1183" s="31" t="s">
        <v>3987</v>
      </c>
      <c r="T1183" s="31" t="s">
        <v>3989</v>
      </c>
      <c r="U1183" s="31" t="s">
        <v>3302</v>
      </c>
      <c r="W1183" s="31" t="s">
        <v>1753</v>
      </c>
    </row>
    <row r="1184" spans="2:23" ht="15.75">
      <c r="B1184" s="13"/>
      <c r="C1184" s="31"/>
      <c r="D1184" s="32"/>
      <c r="E1184" s="124">
        <v>10817202</v>
      </c>
      <c r="F1184" s="13"/>
      <c r="G1184" s="125" t="s">
        <v>4484</v>
      </c>
      <c r="H1184" s="125" t="s">
        <v>4482</v>
      </c>
      <c r="I1184" s="125" t="s">
        <v>4483</v>
      </c>
      <c r="J1184" s="126">
        <v>1108772</v>
      </c>
      <c r="K1184" s="13"/>
      <c r="M1184" s="126" t="s">
        <v>4485</v>
      </c>
      <c r="N1184" s="31">
        <v>242</v>
      </c>
      <c r="O1184" s="129">
        <v>14.214</v>
      </c>
      <c r="P1184" s="127">
        <v>41144</v>
      </c>
      <c r="Q1184" s="127">
        <v>41530</v>
      </c>
      <c r="R1184" s="31" t="s">
        <v>259</v>
      </c>
      <c r="S1184" s="126" t="s">
        <v>4501</v>
      </c>
      <c r="T1184" s="126" t="s">
        <v>218</v>
      </c>
      <c r="U1184" s="31" t="s">
        <v>3302</v>
      </c>
      <c r="W1184" s="31" t="s">
        <v>4514</v>
      </c>
    </row>
    <row r="1185" spans="2:23" ht="15.75">
      <c r="B1185" s="13"/>
      <c r="C1185" s="31"/>
      <c r="D1185" s="32"/>
      <c r="G1185" s="13" t="s">
        <v>1526</v>
      </c>
      <c r="H1185" s="13" t="s">
        <v>4115</v>
      </c>
      <c r="I1185" s="13" t="s">
        <v>4116</v>
      </c>
      <c r="L1185" s="13" t="s">
        <v>4096</v>
      </c>
      <c r="M1185" s="31">
        <v>78754</v>
      </c>
      <c r="N1185" s="40">
        <v>290</v>
      </c>
      <c r="O1185" s="51">
        <v>17.5</v>
      </c>
      <c r="P1185" s="30" t="s">
        <v>411</v>
      </c>
      <c r="Q1185" s="30" t="s">
        <v>411</v>
      </c>
      <c r="R1185" s="30"/>
      <c r="S1185" s="31" t="s">
        <v>4117</v>
      </c>
      <c r="T1185" s="31" t="s">
        <v>1215</v>
      </c>
      <c r="U1185" s="31" t="s">
        <v>3302</v>
      </c>
      <c r="W1185" s="31" t="s">
        <v>3525</v>
      </c>
    </row>
    <row r="1186" spans="2:23" ht="15.75">
      <c r="B1186" s="13"/>
      <c r="C1186" s="31"/>
      <c r="D1186" s="32"/>
      <c r="E1186" s="58">
        <v>249458</v>
      </c>
      <c r="G1186" s="54" t="s">
        <v>2422</v>
      </c>
      <c r="H1186" s="54" t="s">
        <v>2423</v>
      </c>
      <c r="I1186" s="54" t="s">
        <v>2424</v>
      </c>
      <c r="J1186" s="91"/>
      <c r="K1186" s="91"/>
      <c r="L1186" s="13" t="s">
        <v>1393</v>
      </c>
      <c r="M1186" s="71">
        <v>78748</v>
      </c>
      <c r="N1186" s="31">
        <v>308</v>
      </c>
      <c r="O1186" s="51">
        <v>16.3</v>
      </c>
      <c r="P1186" s="57">
        <v>38397</v>
      </c>
      <c r="Q1186" s="57">
        <v>38565</v>
      </c>
      <c r="R1186" s="31" t="s">
        <v>2012</v>
      </c>
      <c r="S1186" s="31" t="s">
        <v>2425</v>
      </c>
      <c r="T1186" s="84" t="s">
        <v>1121</v>
      </c>
      <c r="U1186" s="31" t="s">
        <v>3302</v>
      </c>
      <c r="W1186" s="31" t="s">
        <v>2447</v>
      </c>
    </row>
    <row r="1187" spans="2:23" ht="15.75">
      <c r="B1187" s="13"/>
      <c r="C1187" s="31"/>
      <c r="D1187" s="32"/>
      <c r="E1187" s="58">
        <v>263839</v>
      </c>
      <c r="G1187" s="54" t="s">
        <v>3477</v>
      </c>
      <c r="H1187" s="54" t="s">
        <v>4381</v>
      </c>
      <c r="I1187" s="13" t="s">
        <v>3908</v>
      </c>
      <c r="L1187" s="54" t="s">
        <v>3478</v>
      </c>
      <c r="M1187" s="31">
        <v>78702</v>
      </c>
      <c r="N1187" s="91">
        <v>26</v>
      </c>
      <c r="O1187" s="98">
        <v>0.585</v>
      </c>
      <c r="P1187" s="57">
        <v>38527</v>
      </c>
      <c r="Q1187" s="57">
        <v>38713</v>
      </c>
      <c r="R1187" s="31" t="s">
        <v>4325</v>
      </c>
      <c r="S1187" s="31" t="s">
        <v>3009</v>
      </c>
      <c r="T1187" s="92" t="s">
        <v>3010</v>
      </c>
      <c r="U1187" s="31" t="s">
        <v>3302</v>
      </c>
      <c r="W1187" s="31" t="s">
        <v>3014</v>
      </c>
    </row>
    <row r="1188" spans="2:23" ht="15.75">
      <c r="B1188" s="13"/>
      <c r="C1188" s="31"/>
      <c r="D1188" s="32"/>
      <c r="E1188" s="124">
        <v>11600300</v>
      </c>
      <c r="G1188" s="125" t="s">
        <v>5914</v>
      </c>
      <c r="H1188" s="125" t="s">
        <v>5915</v>
      </c>
      <c r="I1188" s="125" t="s">
        <v>5916</v>
      </c>
      <c r="J1188" s="126">
        <v>327560</v>
      </c>
      <c r="K1188" s="13"/>
      <c r="M1188" s="126" t="s">
        <v>4152</v>
      </c>
      <c r="N1188" s="31">
        <v>30</v>
      </c>
      <c r="O1188" s="129">
        <v>0.61</v>
      </c>
      <c r="P1188" s="127">
        <v>42628</v>
      </c>
      <c r="Q1188" s="13"/>
      <c r="R1188" s="126" t="s">
        <v>5238</v>
      </c>
      <c r="S1188" s="126" t="s">
        <v>5688</v>
      </c>
      <c r="T1188" s="126" t="s">
        <v>5240</v>
      </c>
      <c r="U1188" s="126" t="s">
        <v>907</v>
      </c>
      <c r="V1188" s="126">
        <v>1</v>
      </c>
      <c r="W1188" s="31" t="s">
        <v>5939</v>
      </c>
    </row>
    <row r="1189" spans="2:23" ht="15.75">
      <c r="B1189" s="13"/>
      <c r="C1189" s="31"/>
      <c r="D1189" s="32"/>
      <c r="E1189" s="253">
        <v>11675017</v>
      </c>
      <c r="F1189" s="215"/>
      <c r="G1189" s="254" t="s">
        <v>6145</v>
      </c>
      <c r="H1189" s="254" t="s">
        <v>6146</v>
      </c>
      <c r="I1189" s="254" t="s">
        <v>6147</v>
      </c>
      <c r="J1189" s="254">
        <v>860246</v>
      </c>
      <c r="K1189" s="215"/>
      <c r="L1189" s="215"/>
      <c r="M1189" s="255" t="s">
        <v>534</v>
      </c>
      <c r="N1189" s="220">
        <v>30</v>
      </c>
      <c r="O1189" s="255" t="s">
        <v>6148</v>
      </c>
      <c r="P1189" s="256">
        <v>42783</v>
      </c>
      <c r="Q1189" s="215"/>
      <c r="R1189" s="255" t="s">
        <v>4460</v>
      </c>
      <c r="S1189" s="255" t="s">
        <v>6149</v>
      </c>
      <c r="T1189" s="255" t="s">
        <v>119</v>
      </c>
      <c r="U1189" s="255" t="s">
        <v>907</v>
      </c>
      <c r="W1189" s="156" t="s">
        <v>6159</v>
      </c>
    </row>
    <row r="1190" spans="2:23" ht="15.75">
      <c r="B1190" s="13"/>
      <c r="C1190" s="31"/>
      <c r="D1190" s="32"/>
      <c r="E1190" s="124">
        <v>11647413</v>
      </c>
      <c r="F1190" s="13"/>
      <c r="G1190" s="202" t="s">
        <v>5994</v>
      </c>
      <c r="H1190" s="202" t="s">
        <v>5992</v>
      </c>
      <c r="I1190" s="202" t="s">
        <v>5993</v>
      </c>
      <c r="J1190" s="202">
        <v>5116687</v>
      </c>
      <c r="K1190" s="13"/>
      <c r="M1190" s="209" t="s">
        <v>2762</v>
      </c>
      <c r="N1190" s="213">
        <v>264</v>
      </c>
      <c r="O1190" s="211">
        <v>12.49</v>
      </c>
      <c r="P1190" s="212">
        <v>42720</v>
      </c>
      <c r="Q1190" s="202"/>
      <c r="R1190" s="126" t="s">
        <v>5238</v>
      </c>
      <c r="S1190" s="209" t="s">
        <v>6030</v>
      </c>
      <c r="T1190" s="209" t="s">
        <v>6006</v>
      </c>
      <c r="U1190" s="209" t="s">
        <v>907</v>
      </c>
      <c r="V1190" s="209"/>
      <c r="W1190" s="31" t="s">
        <v>6048</v>
      </c>
    </row>
    <row r="1191" spans="2:23" ht="15.75">
      <c r="B1191" s="13"/>
      <c r="C1191" s="31"/>
      <c r="D1191" s="32"/>
      <c r="E1191" s="32">
        <v>171860</v>
      </c>
      <c r="G1191" s="13" t="s">
        <v>3126</v>
      </c>
      <c r="H1191" s="13" t="s">
        <v>2091</v>
      </c>
      <c r="I1191" s="13" t="s">
        <v>3798</v>
      </c>
      <c r="L1191" s="13" t="s">
        <v>1499</v>
      </c>
      <c r="M1191" s="31">
        <v>78727</v>
      </c>
      <c r="N1191" s="40">
        <v>200</v>
      </c>
      <c r="O1191" s="51">
        <v>17.07</v>
      </c>
      <c r="P1191" s="30">
        <v>37320</v>
      </c>
      <c r="Q1191" s="30">
        <v>37410</v>
      </c>
      <c r="R1191" s="30"/>
      <c r="S1191" s="31" t="s">
        <v>1750</v>
      </c>
      <c r="T1191" s="31" t="s">
        <v>3990</v>
      </c>
      <c r="U1191" s="31" t="s">
        <v>554</v>
      </c>
      <c r="W1191" s="31" t="s">
        <v>2300</v>
      </c>
    </row>
    <row r="1192" spans="2:23" ht="15.75">
      <c r="B1192" s="13"/>
      <c r="C1192" s="31"/>
      <c r="D1192" s="32"/>
      <c r="E1192" s="124">
        <v>11374569</v>
      </c>
      <c r="F1192" s="13"/>
      <c r="G1192" s="125" t="s">
        <v>5398</v>
      </c>
      <c r="H1192" s="125" t="s">
        <v>5819</v>
      </c>
      <c r="I1192" s="125" t="s">
        <v>5397</v>
      </c>
      <c r="J1192" s="126">
        <v>5000679</v>
      </c>
      <c r="K1192" s="13"/>
      <c r="M1192" s="126" t="s">
        <v>4485</v>
      </c>
      <c r="N1192" s="31">
        <v>102</v>
      </c>
      <c r="O1192" s="129">
        <v>16.75</v>
      </c>
      <c r="P1192" s="127">
        <v>42178</v>
      </c>
      <c r="Q1192" s="127">
        <v>42529</v>
      </c>
      <c r="R1192" s="126" t="s">
        <v>1870</v>
      </c>
      <c r="S1192" s="126" t="s">
        <v>5431</v>
      </c>
      <c r="T1192" s="126" t="s">
        <v>2224</v>
      </c>
      <c r="U1192" s="92" t="s">
        <v>906</v>
      </c>
      <c r="V1192" s="92"/>
      <c r="W1192" s="92" t="s">
        <v>5449</v>
      </c>
    </row>
    <row r="1193" spans="2:23" ht="15.75">
      <c r="B1193" s="13"/>
      <c r="C1193" s="31"/>
      <c r="D1193" s="32"/>
      <c r="E1193" s="124">
        <v>10727283</v>
      </c>
      <c r="F1193" s="13"/>
      <c r="G1193" s="125" t="s">
        <v>1827</v>
      </c>
      <c r="H1193" s="125" t="s">
        <v>4512</v>
      </c>
      <c r="I1193" s="125" t="s">
        <v>1828</v>
      </c>
      <c r="J1193" s="126">
        <v>3144059</v>
      </c>
      <c r="K1193" s="125"/>
      <c r="M1193" s="126">
        <v>78728</v>
      </c>
      <c r="N1193" s="31">
        <v>184</v>
      </c>
      <c r="O1193" s="129">
        <v>45.5825</v>
      </c>
      <c r="P1193" s="127">
        <v>40968</v>
      </c>
      <c r="Q1193" s="127">
        <v>41150</v>
      </c>
      <c r="R1193" s="126" t="s">
        <v>1870</v>
      </c>
      <c r="S1193" s="126" t="s">
        <v>1869</v>
      </c>
      <c r="T1193" s="126" t="s">
        <v>1859</v>
      </c>
      <c r="U1193" s="126" t="s">
        <v>906</v>
      </c>
      <c r="V1193" s="126"/>
      <c r="W1193" s="31" t="s">
        <v>4388</v>
      </c>
    </row>
    <row r="1194" spans="1:23" ht="15.75">
      <c r="A1194" s="124"/>
      <c r="B1194" s="13"/>
      <c r="C1194" s="189"/>
      <c r="D1194" s="32"/>
      <c r="E1194" s="124">
        <v>10613998</v>
      </c>
      <c r="F1194" s="13"/>
      <c r="G1194" s="125" t="s">
        <v>205</v>
      </c>
      <c r="H1194" s="125" t="s">
        <v>206</v>
      </c>
      <c r="I1194" s="125" t="s">
        <v>1499</v>
      </c>
      <c r="J1194" s="126">
        <v>374216</v>
      </c>
      <c r="K1194" s="13"/>
      <c r="M1194" s="126" t="s">
        <v>3707</v>
      </c>
      <c r="N1194" s="31">
        <v>192</v>
      </c>
      <c r="O1194" s="129">
        <v>9.44</v>
      </c>
      <c r="P1194" s="127">
        <v>40724</v>
      </c>
      <c r="Q1194" s="127">
        <v>40911</v>
      </c>
      <c r="R1194" s="125"/>
      <c r="S1194" s="126" t="s">
        <v>520</v>
      </c>
      <c r="T1194" s="126" t="s">
        <v>2227</v>
      </c>
      <c r="U1194" s="31" t="s">
        <v>3302</v>
      </c>
      <c r="W1194" s="31" t="s">
        <v>3127</v>
      </c>
    </row>
    <row r="1195" spans="2:23" ht="15.75">
      <c r="B1195" s="13"/>
      <c r="C1195" s="31"/>
      <c r="D1195" s="32"/>
      <c r="E1195" s="124">
        <v>10915005</v>
      </c>
      <c r="F1195" s="13"/>
      <c r="G1195" s="125" t="s">
        <v>4634</v>
      </c>
      <c r="H1195" s="125" t="s">
        <v>4694</v>
      </c>
      <c r="I1195" s="125" t="s">
        <v>4633</v>
      </c>
      <c r="J1195" s="126">
        <v>3230228</v>
      </c>
      <c r="K1195" s="13"/>
      <c r="M1195" s="126" t="s">
        <v>4485</v>
      </c>
      <c r="N1195" s="4">
        <v>350</v>
      </c>
      <c r="O1195" s="129">
        <v>14.6</v>
      </c>
      <c r="P1195" s="127">
        <v>41351</v>
      </c>
      <c r="Q1195" s="151" t="s">
        <v>4985</v>
      </c>
      <c r="R1195" s="126" t="s">
        <v>4679</v>
      </c>
      <c r="S1195" s="126" t="s">
        <v>521</v>
      </c>
      <c r="T1195" s="126" t="s">
        <v>2223</v>
      </c>
      <c r="U1195" s="126" t="s">
        <v>906</v>
      </c>
      <c r="V1195" s="126"/>
      <c r="W1195" s="31" t="s">
        <v>4698</v>
      </c>
    </row>
    <row r="1196" spans="2:23" ht="15.75">
      <c r="B1196" s="13"/>
      <c r="C1196" s="31"/>
      <c r="D1196" s="32"/>
      <c r="E1196" s="32">
        <v>10110203</v>
      </c>
      <c r="G1196" s="13" t="s">
        <v>2370</v>
      </c>
      <c r="H1196" s="13" t="s">
        <v>2371</v>
      </c>
      <c r="I1196" s="13" t="s">
        <v>2372</v>
      </c>
      <c r="J1196" s="31">
        <v>201758</v>
      </c>
      <c r="M1196" s="31">
        <v>78701</v>
      </c>
      <c r="N1196" s="31">
        <v>6</v>
      </c>
      <c r="O1196" s="51">
        <v>0.201</v>
      </c>
      <c r="P1196" s="57">
        <v>39476</v>
      </c>
      <c r="Q1196" s="13"/>
      <c r="R1196" s="92" t="s">
        <v>1655</v>
      </c>
      <c r="S1196" s="92" t="s">
        <v>3349</v>
      </c>
      <c r="T1196" s="31" t="s">
        <v>455</v>
      </c>
      <c r="U1196" s="31" t="s">
        <v>554</v>
      </c>
      <c r="W1196" s="31" t="s">
        <v>3886</v>
      </c>
    </row>
    <row r="1197" spans="2:23" ht="15.75">
      <c r="B1197" s="13"/>
      <c r="C1197" s="31"/>
      <c r="D1197" s="32"/>
      <c r="E1197" s="32">
        <v>191752</v>
      </c>
      <c r="G1197" s="13" t="s">
        <v>4333</v>
      </c>
      <c r="H1197" s="13" t="s">
        <v>1808</v>
      </c>
      <c r="I1197" s="13" t="s">
        <v>1528</v>
      </c>
      <c r="L1197" s="13" t="s">
        <v>4334</v>
      </c>
      <c r="M1197" s="31">
        <v>78705</v>
      </c>
      <c r="N1197" s="31">
        <v>52</v>
      </c>
      <c r="O1197" s="51">
        <v>0.3</v>
      </c>
      <c r="P1197" s="30">
        <v>37194</v>
      </c>
      <c r="Q1197" s="30">
        <v>37377</v>
      </c>
      <c r="R1197" s="31" t="s">
        <v>4335</v>
      </c>
      <c r="S1197" s="31" t="s">
        <v>930</v>
      </c>
      <c r="T1197" s="31" t="s">
        <v>2973</v>
      </c>
      <c r="U1197" s="31" t="s">
        <v>3302</v>
      </c>
      <c r="W1197" s="31" t="s">
        <v>4000</v>
      </c>
    </row>
    <row r="1198" spans="2:23" ht="15.75">
      <c r="B1198" s="13"/>
      <c r="C1198" s="31"/>
      <c r="D1198" s="32"/>
      <c r="E1198" s="124">
        <v>10143581</v>
      </c>
      <c r="F1198" s="13"/>
      <c r="G1198" s="125" t="s">
        <v>3700</v>
      </c>
      <c r="H1198" s="125" t="s">
        <v>2803</v>
      </c>
      <c r="I1198" s="125" t="s">
        <v>3701</v>
      </c>
      <c r="J1198" s="126">
        <v>428126</v>
      </c>
      <c r="K1198" s="126"/>
      <c r="L1198" s="125"/>
      <c r="M1198" s="126" t="s">
        <v>3633</v>
      </c>
      <c r="N1198" s="126">
        <v>94</v>
      </c>
      <c r="O1198" s="129">
        <v>1.26</v>
      </c>
      <c r="P1198" s="127">
        <v>39569</v>
      </c>
      <c r="R1198" s="126" t="s">
        <v>4073</v>
      </c>
      <c r="S1198" s="126" t="s">
        <v>2243</v>
      </c>
      <c r="T1198" s="31" t="s">
        <v>2223</v>
      </c>
      <c r="U1198" s="126" t="s">
        <v>554</v>
      </c>
      <c r="V1198" s="126"/>
      <c r="W1198" s="31" t="s">
        <v>266</v>
      </c>
    </row>
    <row r="1199" spans="2:23" ht="15.75">
      <c r="B1199" s="13"/>
      <c r="C1199" s="31"/>
      <c r="D1199" s="32"/>
      <c r="E1199" s="61"/>
      <c r="G1199" s="13" t="s">
        <v>90</v>
      </c>
      <c r="H1199" s="13" t="s">
        <v>3991</v>
      </c>
      <c r="I1199" s="13" t="s">
        <v>91</v>
      </c>
      <c r="L1199" s="13" t="s">
        <v>1478</v>
      </c>
      <c r="M1199" s="31">
        <v>78701</v>
      </c>
      <c r="N1199" s="40">
        <v>243</v>
      </c>
      <c r="O1199" s="51">
        <v>3.01</v>
      </c>
      <c r="P1199" s="30">
        <v>36262</v>
      </c>
      <c r="Q1199" s="30">
        <v>36354</v>
      </c>
      <c r="R1199" s="30"/>
      <c r="S1199" s="31" t="s">
        <v>92</v>
      </c>
      <c r="T1199" s="31" t="s">
        <v>93</v>
      </c>
      <c r="U1199" s="31" t="s">
        <v>3302</v>
      </c>
      <c r="W1199" s="31" t="s">
        <v>341</v>
      </c>
    </row>
    <row r="1200" spans="2:23" ht="15.75">
      <c r="B1200" s="13"/>
      <c r="C1200" s="31"/>
      <c r="D1200" s="32"/>
      <c r="E1200" s="152">
        <v>10888471</v>
      </c>
      <c r="F1200" s="153"/>
      <c r="G1200" s="154" t="s">
        <v>4678</v>
      </c>
      <c r="H1200" s="154" t="s">
        <v>4906</v>
      </c>
      <c r="I1200" s="154" t="s">
        <v>4631</v>
      </c>
      <c r="J1200" s="155">
        <v>474716</v>
      </c>
      <c r="K1200" s="153"/>
      <c r="L1200" s="187"/>
      <c r="M1200" s="155" t="s">
        <v>3633</v>
      </c>
      <c r="N1200" s="158">
        <v>80</v>
      </c>
      <c r="O1200" s="159">
        <v>0.411</v>
      </c>
      <c r="P1200" s="157">
        <v>41303</v>
      </c>
      <c r="Q1200" s="157">
        <v>41593</v>
      </c>
      <c r="R1200" s="155" t="s">
        <v>4460</v>
      </c>
      <c r="S1200" s="155" t="s">
        <v>4677</v>
      </c>
      <c r="T1200" s="155" t="s">
        <v>2575</v>
      </c>
      <c r="U1200" s="163" t="s">
        <v>3302</v>
      </c>
      <c r="V1200" s="163"/>
      <c r="W1200" s="156" t="s">
        <v>4698</v>
      </c>
    </row>
    <row r="1201" spans="2:23" ht="15.75">
      <c r="B1201" s="13"/>
      <c r="C1201" s="31"/>
      <c r="D1201" s="32"/>
      <c r="E1201" s="58">
        <v>252045</v>
      </c>
      <c r="G1201" s="54" t="s">
        <v>2426</v>
      </c>
      <c r="H1201" s="54" t="s">
        <v>2427</v>
      </c>
      <c r="I1201" s="54" t="s">
        <v>2428</v>
      </c>
      <c r="J1201" s="91">
        <v>249853</v>
      </c>
      <c r="K1201" s="91"/>
      <c r="L1201" s="13" t="s">
        <v>2429</v>
      </c>
      <c r="M1201" s="71">
        <v>78705</v>
      </c>
      <c r="N1201" s="31">
        <v>64</v>
      </c>
      <c r="O1201" s="51">
        <v>1.2</v>
      </c>
      <c r="P1201" s="57">
        <v>38436</v>
      </c>
      <c r="Q1201" s="57">
        <v>38603</v>
      </c>
      <c r="R1201" s="31" t="s">
        <v>2012</v>
      </c>
      <c r="S1201" s="31" t="s">
        <v>228</v>
      </c>
      <c r="T1201" s="84" t="s">
        <v>3193</v>
      </c>
      <c r="U1201" s="31" t="s">
        <v>3302</v>
      </c>
      <c r="W1201" s="31" t="s">
        <v>2447</v>
      </c>
    </row>
    <row r="1202" spans="2:23" ht="15.75">
      <c r="B1202" s="13"/>
      <c r="C1202" s="31"/>
      <c r="D1202" s="32"/>
      <c r="E1202" s="32">
        <v>106908</v>
      </c>
      <c r="G1202" s="13" t="s">
        <v>2813</v>
      </c>
      <c r="H1202" s="13" t="s">
        <v>948</v>
      </c>
      <c r="I1202" s="13" t="s">
        <v>153</v>
      </c>
      <c r="L1202" s="13" t="s">
        <v>1394</v>
      </c>
      <c r="M1202" s="7">
        <v>78641</v>
      </c>
      <c r="N1202" s="40">
        <v>8</v>
      </c>
      <c r="O1202" s="51">
        <v>2.96</v>
      </c>
      <c r="P1202" s="30">
        <v>36445</v>
      </c>
      <c r="Q1202" s="30">
        <v>36595</v>
      </c>
      <c r="R1202" s="30"/>
      <c r="S1202" s="31" t="s">
        <v>2811</v>
      </c>
      <c r="T1202" s="31" t="s">
        <v>2812</v>
      </c>
      <c r="U1202" s="31" t="s">
        <v>3302</v>
      </c>
      <c r="W1202" s="31" t="s">
        <v>2815</v>
      </c>
    </row>
    <row r="1203" spans="2:23" ht="15.75">
      <c r="B1203" s="13"/>
      <c r="C1203" s="31"/>
      <c r="D1203" s="32"/>
      <c r="E1203" s="124">
        <v>10827312</v>
      </c>
      <c r="F1203" s="13"/>
      <c r="G1203" s="125" t="s">
        <v>4490</v>
      </c>
      <c r="H1203" s="125" t="s">
        <v>4488</v>
      </c>
      <c r="I1203" s="125" t="s">
        <v>4489</v>
      </c>
      <c r="J1203" s="126">
        <v>239024</v>
      </c>
      <c r="K1203" s="13"/>
      <c r="M1203" s="126" t="s">
        <v>4070</v>
      </c>
      <c r="N1203" s="31">
        <v>4</v>
      </c>
      <c r="O1203" s="129">
        <v>0.4775</v>
      </c>
      <c r="P1203" s="127">
        <v>41165</v>
      </c>
      <c r="Q1203" s="127">
        <v>41408</v>
      </c>
      <c r="R1203" s="31" t="s">
        <v>4218</v>
      </c>
      <c r="S1203" s="126" t="s">
        <v>126</v>
      </c>
      <c r="T1203" s="126" t="s">
        <v>1970</v>
      </c>
      <c r="U1203" s="126" t="s">
        <v>906</v>
      </c>
      <c r="V1203" s="126"/>
      <c r="W1203" s="31" t="s">
        <v>4514</v>
      </c>
    </row>
    <row r="1204" spans="2:23" ht="15.75">
      <c r="B1204" s="13"/>
      <c r="C1204" s="31"/>
      <c r="D1204" s="32"/>
      <c r="E1204" s="124">
        <v>11053864</v>
      </c>
      <c r="F1204" s="13"/>
      <c r="G1204" s="125" t="s">
        <v>4833</v>
      </c>
      <c r="H1204" s="125" t="s">
        <v>4876</v>
      </c>
      <c r="I1204" s="125" t="s">
        <v>4834</v>
      </c>
      <c r="J1204" s="126">
        <v>5082122</v>
      </c>
      <c r="K1204" s="125"/>
      <c r="M1204" s="126" t="s">
        <v>3713</v>
      </c>
      <c r="N1204" s="31">
        <v>305</v>
      </c>
      <c r="O1204" s="129">
        <v>42.5</v>
      </c>
      <c r="P1204" s="127">
        <v>41599</v>
      </c>
      <c r="Q1204" s="127">
        <v>42171</v>
      </c>
      <c r="R1204" s="31" t="s">
        <v>259</v>
      </c>
      <c r="S1204" s="126" t="s">
        <v>4501</v>
      </c>
      <c r="T1204" s="126" t="s">
        <v>218</v>
      </c>
      <c r="U1204" s="31" t="s">
        <v>3302</v>
      </c>
      <c r="W1204" s="31" t="s">
        <v>4907</v>
      </c>
    </row>
    <row r="1205" spans="2:23" ht="15.75">
      <c r="B1205" s="13"/>
      <c r="C1205" s="31"/>
      <c r="D1205" s="32"/>
      <c r="E1205" s="124" t="s">
        <v>5145</v>
      </c>
      <c r="F1205" s="13"/>
      <c r="G1205" s="125" t="s">
        <v>5096</v>
      </c>
      <c r="H1205" s="125" t="s">
        <v>5146</v>
      </c>
      <c r="I1205" s="125" t="s">
        <v>4816</v>
      </c>
      <c r="J1205" s="126">
        <v>3288686</v>
      </c>
      <c r="K1205" s="125"/>
      <c r="M1205" s="126" t="s">
        <v>536</v>
      </c>
      <c r="N1205" s="31">
        <v>10</v>
      </c>
      <c r="O1205" s="129">
        <v>0.435</v>
      </c>
      <c r="P1205" s="127">
        <v>41562</v>
      </c>
      <c r="Q1205" s="127">
        <v>42184</v>
      </c>
      <c r="R1205" s="31" t="s">
        <v>4073</v>
      </c>
      <c r="S1205" s="126" t="s">
        <v>779</v>
      </c>
      <c r="T1205" s="126" t="s">
        <v>2229</v>
      </c>
      <c r="U1205" s="31" t="s">
        <v>177</v>
      </c>
      <c r="W1205" s="31" t="s">
        <v>4907</v>
      </c>
    </row>
    <row r="1206" spans="2:23" ht="15.75">
      <c r="B1206" s="13"/>
      <c r="C1206" s="31"/>
      <c r="D1206" s="32"/>
      <c r="E1206" s="58">
        <v>306691</v>
      </c>
      <c r="G1206" s="58" t="s">
        <v>1427</v>
      </c>
      <c r="H1206" s="58" t="s">
        <v>456</v>
      </c>
      <c r="I1206" s="58" t="s">
        <v>1428</v>
      </c>
      <c r="J1206" s="91">
        <v>3271080</v>
      </c>
      <c r="K1206" s="91"/>
      <c r="L1206" s="58" t="s">
        <v>1428</v>
      </c>
      <c r="M1206" s="91">
        <v>78703</v>
      </c>
      <c r="N1206" s="91">
        <v>13</v>
      </c>
      <c r="O1206" s="98">
        <v>0.885</v>
      </c>
      <c r="P1206" s="112">
        <v>39014</v>
      </c>
      <c r="Q1206" s="112">
        <v>39219</v>
      </c>
      <c r="R1206" s="91" t="s">
        <v>1286</v>
      </c>
      <c r="S1206" s="91" t="s">
        <v>1287</v>
      </c>
      <c r="T1206" s="91" t="s">
        <v>1288</v>
      </c>
      <c r="U1206" s="92" t="s">
        <v>906</v>
      </c>
      <c r="V1206" s="92"/>
      <c r="W1206" s="31" t="s">
        <v>4322</v>
      </c>
    </row>
    <row r="1207" spans="2:23" ht="15.75">
      <c r="B1207" s="13"/>
      <c r="C1207" s="31"/>
      <c r="D1207" s="32"/>
      <c r="E1207" s="61">
        <v>134761</v>
      </c>
      <c r="G1207" s="13" t="s">
        <v>45</v>
      </c>
      <c r="H1207" s="13" t="s">
        <v>3210</v>
      </c>
      <c r="I1207" s="13" t="s">
        <v>815</v>
      </c>
      <c r="L1207" s="13" t="s">
        <v>4098</v>
      </c>
      <c r="M1207" s="31">
        <v>78733</v>
      </c>
      <c r="N1207" s="40">
        <v>10</v>
      </c>
      <c r="O1207" s="51">
        <v>1.39</v>
      </c>
      <c r="P1207" s="30">
        <v>36672</v>
      </c>
      <c r="Q1207" s="30">
        <v>36936</v>
      </c>
      <c r="R1207" s="30"/>
      <c r="S1207" s="31" t="s">
        <v>934</v>
      </c>
      <c r="T1207" s="31" t="s">
        <v>935</v>
      </c>
      <c r="U1207" s="31" t="s">
        <v>2049</v>
      </c>
      <c r="W1207" s="31" t="s">
        <v>4231</v>
      </c>
    </row>
    <row r="1208" spans="2:23" ht="15.75">
      <c r="B1208" s="13"/>
      <c r="C1208" s="31"/>
      <c r="D1208" s="32"/>
      <c r="E1208" s="124" t="s">
        <v>5502</v>
      </c>
      <c r="F1208" s="13"/>
      <c r="G1208" s="125" t="s">
        <v>4935</v>
      </c>
      <c r="H1208" s="125" t="s">
        <v>4933</v>
      </c>
      <c r="I1208" s="125" t="s">
        <v>4934</v>
      </c>
      <c r="J1208" s="126">
        <v>5087904</v>
      </c>
      <c r="K1208" s="13"/>
      <c r="M1208" s="31">
        <v>78733</v>
      </c>
      <c r="N1208" s="31">
        <v>10</v>
      </c>
      <c r="O1208" s="51">
        <v>10</v>
      </c>
      <c r="P1208" s="127">
        <v>41722</v>
      </c>
      <c r="Q1208" s="127">
        <v>42410</v>
      </c>
      <c r="R1208" s="31" t="s">
        <v>4073</v>
      </c>
      <c r="S1208" s="126" t="s">
        <v>4966</v>
      </c>
      <c r="T1208" s="126" t="s">
        <v>4946</v>
      </c>
      <c r="U1208" s="92" t="s">
        <v>906</v>
      </c>
      <c r="V1208" s="92"/>
      <c r="W1208" s="31" t="s">
        <v>4990</v>
      </c>
    </row>
    <row r="1209" spans="2:23" ht="15.75">
      <c r="B1209" s="13"/>
      <c r="C1209" s="31"/>
      <c r="D1209" s="32"/>
      <c r="G1209" s="13" t="s">
        <v>888</v>
      </c>
      <c r="H1209" s="13" t="s">
        <v>1937</v>
      </c>
      <c r="I1209" s="13" t="s">
        <v>2342</v>
      </c>
      <c r="L1209" s="13" t="s">
        <v>4099</v>
      </c>
      <c r="M1209" s="31">
        <v>78749</v>
      </c>
      <c r="N1209" s="40">
        <v>60</v>
      </c>
      <c r="O1209" s="51">
        <v>6.782</v>
      </c>
      <c r="P1209" s="30">
        <v>34757</v>
      </c>
      <c r="Q1209" s="30">
        <v>34862</v>
      </c>
      <c r="R1209" s="30"/>
      <c r="S1209" s="31" t="s">
        <v>889</v>
      </c>
      <c r="T1209" s="31" t="s">
        <v>890</v>
      </c>
      <c r="U1209" s="31" t="s">
        <v>3302</v>
      </c>
      <c r="W1209" s="31" t="s">
        <v>3515</v>
      </c>
    </row>
    <row r="1210" spans="2:23" ht="15.75">
      <c r="B1210" s="13"/>
      <c r="C1210" s="31"/>
      <c r="D1210" s="32"/>
      <c r="E1210" s="32">
        <v>217355</v>
      </c>
      <c r="G1210" s="13" t="s">
        <v>464</v>
      </c>
      <c r="H1210" s="13" t="s">
        <v>465</v>
      </c>
      <c r="I1210" s="13" t="s">
        <v>466</v>
      </c>
      <c r="L1210" s="13" t="s">
        <v>467</v>
      </c>
      <c r="M1210" s="31">
        <v>78749</v>
      </c>
      <c r="N1210" s="40">
        <v>88</v>
      </c>
      <c r="O1210" s="51">
        <v>9</v>
      </c>
      <c r="P1210" s="30">
        <v>37725</v>
      </c>
      <c r="Q1210" s="30">
        <v>37914</v>
      </c>
      <c r="R1210" s="31" t="s">
        <v>596</v>
      </c>
      <c r="S1210" s="31" t="s">
        <v>468</v>
      </c>
      <c r="T1210" s="31" t="s">
        <v>469</v>
      </c>
      <c r="U1210" s="31" t="s">
        <v>3302</v>
      </c>
      <c r="W1210" s="31" t="s">
        <v>470</v>
      </c>
    </row>
    <row r="1211" spans="2:23" ht="15.75">
      <c r="B1211" s="13"/>
      <c r="C1211" s="31"/>
      <c r="D1211" s="32"/>
      <c r="E1211" s="32">
        <v>172515</v>
      </c>
      <c r="G1211" s="13" t="s">
        <v>1034</v>
      </c>
      <c r="H1211" s="13" t="s">
        <v>1074</v>
      </c>
      <c r="I1211" s="13" t="s">
        <v>3862</v>
      </c>
      <c r="L1211" s="13" t="s">
        <v>3437</v>
      </c>
      <c r="M1211" s="31">
        <v>78705</v>
      </c>
      <c r="N1211" s="40">
        <v>24</v>
      </c>
      <c r="O1211" s="51">
        <v>0.43</v>
      </c>
      <c r="P1211" s="30">
        <v>37001</v>
      </c>
      <c r="Q1211" s="30">
        <v>37166</v>
      </c>
      <c r="R1211" s="31" t="s">
        <v>2024</v>
      </c>
      <c r="S1211" s="31" t="s">
        <v>3438</v>
      </c>
      <c r="T1211" s="31" t="s">
        <v>3439</v>
      </c>
      <c r="U1211" s="31" t="s">
        <v>3302</v>
      </c>
      <c r="W1211" s="31" t="s">
        <v>1082</v>
      </c>
    </row>
    <row r="1212" spans="2:23" ht="15.75">
      <c r="B1212" s="13"/>
      <c r="C1212" s="31"/>
      <c r="D1212" s="32"/>
      <c r="E1212" s="124">
        <v>10550837</v>
      </c>
      <c r="F1212" s="13"/>
      <c r="G1212" s="125" t="s">
        <v>3230</v>
      </c>
      <c r="H1212" s="125" t="s">
        <v>3231</v>
      </c>
      <c r="I1212" s="125" t="s">
        <v>3229</v>
      </c>
      <c r="J1212" s="126">
        <v>3102854</v>
      </c>
      <c r="K1212" s="13"/>
      <c r="M1212" s="126" t="s">
        <v>546</v>
      </c>
      <c r="N1212" s="52">
        <v>34</v>
      </c>
      <c r="O1212" s="129">
        <v>2.58</v>
      </c>
      <c r="P1212" s="127">
        <v>40598</v>
      </c>
      <c r="Q1212" s="13"/>
      <c r="S1212" s="126" t="s">
        <v>3721</v>
      </c>
      <c r="T1212" s="126" t="s">
        <v>3722</v>
      </c>
      <c r="U1212" s="126" t="s">
        <v>554</v>
      </c>
      <c r="V1212" s="126"/>
      <c r="W1212" s="31" t="s">
        <v>2556</v>
      </c>
    </row>
    <row r="1213" spans="2:23" ht="15.75">
      <c r="B1213" s="13"/>
      <c r="C1213" s="31"/>
      <c r="D1213" s="32"/>
      <c r="E1213" s="124" t="s">
        <v>5838</v>
      </c>
      <c r="F1213" s="13"/>
      <c r="G1213" s="125" t="s">
        <v>5828</v>
      </c>
      <c r="H1213" s="125" t="s">
        <v>4422</v>
      </c>
      <c r="I1213" s="125" t="s">
        <v>4423</v>
      </c>
      <c r="J1213" s="126">
        <v>3500454</v>
      </c>
      <c r="K1213" s="125"/>
      <c r="M1213" s="126" t="s">
        <v>3920</v>
      </c>
      <c r="N1213" s="31">
        <v>61</v>
      </c>
      <c r="O1213" s="129">
        <v>9.396</v>
      </c>
      <c r="P1213" s="127">
        <v>41043</v>
      </c>
      <c r="Q1213" s="127">
        <v>41501</v>
      </c>
      <c r="R1213" s="31" t="s">
        <v>1871</v>
      </c>
      <c r="S1213" s="126" t="s">
        <v>4447</v>
      </c>
      <c r="T1213" s="126" t="s">
        <v>2329</v>
      </c>
      <c r="U1213" s="31" t="s">
        <v>906</v>
      </c>
      <c r="W1213" s="31" t="s">
        <v>4461</v>
      </c>
    </row>
    <row r="1214" spans="3:23" ht="15.75">
      <c r="C1214" s="31"/>
      <c r="D1214" s="32"/>
      <c r="E1214" s="124">
        <v>11421182</v>
      </c>
      <c r="F1214" s="13"/>
      <c r="G1214" s="125" t="s">
        <v>5495</v>
      </c>
      <c r="H1214" s="125" t="s">
        <v>5496</v>
      </c>
      <c r="I1214" s="125" t="s">
        <v>4915</v>
      </c>
      <c r="J1214" s="126">
        <v>3500453</v>
      </c>
      <c r="K1214" s="13"/>
      <c r="M1214" s="126" t="s">
        <v>3920</v>
      </c>
      <c r="N1214" s="126">
        <v>88</v>
      </c>
      <c r="O1214" s="129">
        <v>6.72</v>
      </c>
      <c r="P1214" s="127">
        <v>42271</v>
      </c>
      <c r="Q1214" s="13"/>
      <c r="R1214" s="126" t="s">
        <v>1871</v>
      </c>
      <c r="S1214" s="126" t="s">
        <v>5150</v>
      </c>
      <c r="T1214" s="126" t="s">
        <v>119</v>
      </c>
      <c r="U1214" s="126" t="s">
        <v>5504</v>
      </c>
      <c r="V1214" s="126"/>
      <c r="W1214" s="31" t="s">
        <v>5551</v>
      </c>
    </row>
    <row r="1215" spans="2:23" ht="15.75">
      <c r="B1215" s="13"/>
      <c r="C1215" s="31"/>
      <c r="D1215" s="32"/>
      <c r="E1215" s="124">
        <v>10566300</v>
      </c>
      <c r="F1215" s="13"/>
      <c r="G1215" s="125" t="s">
        <v>3107</v>
      </c>
      <c r="H1215" s="125" t="s">
        <v>3468</v>
      </c>
      <c r="I1215" s="125" t="s">
        <v>3245</v>
      </c>
      <c r="J1215" s="126">
        <v>243386</v>
      </c>
      <c r="K1215" s="13"/>
      <c r="M1215" s="126" t="s">
        <v>3920</v>
      </c>
      <c r="N1215" s="31">
        <v>61</v>
      </c>
      <c r="O1215" s="129">
        <v>9.396</v>
      </c>
      <c r="P1215" s="127">
        <v>40631</v>
      </c>
      <c r="Q1215" s="13"/>
      <c r="R1215" s="31" t="s">
        <v>3718</v>
      </c>
      <c r="S1215" s="125" t="s">
        <v>3469</v>
      </c>
      <c r="T1215" s="126" t="s">
        <v>2689</v>
      </c>
      <c r="U1215" s="126" t="s">
        <v>554</v>
      </c>
      <c r="V1215" s="126"/>
      <c r="W1215" s="31" t="s">
        <v>2556</v>
      </c>
    </row>
    <row r="1216" spans="1:23" ht="15.75">
      <c r="A1216" s="124"/>
      <c r="B1216" s="13"/>
      <c r="C1216" s="125"/>
      <c r="D1216" s="32"/>
      <c r="E1216" s="124">
        <v>11607481</v>
      </c>
      <c r="F1216" s="125"/>
      <c r="G1216" s="125" t="s">
        <v>5917</v>
      </c>
      <c r="H1216" s="125" t="s">
        <v>5918</v>
      </c>
      <c r="I1216" s="125" t="s">
        <v>5919</v>
      </c>
      <c r="J1216" s="126">
        <v>1163397</v>
      </c>
      <c r="K1216" s="13"/>
      <c r="M1216" s="126" t="s">
        <v>4038</v>
      </c>
      <c r="N1216" s="31">
        <v>67</v>
      </c>
      <c r="O1216" s="126">
        <v>19.96</v>
      </c>
      <c r="P1216" s="127">
        <v>42641</v>
      </c>
      <c r="R1216" s="126" t="s">
        <v>4460</v>
      </c>
      <c r="S1216" s="126" t="s">
        <v>5158</v>
      </c>
      <c r="T1216" s="126" t="s">
        <v>5140</v>
      </c>
      <c r="U1216" s="126" t="s">
        <v>907</v>
      </c>
      <c r="V1216" s="126"/>
      <c r="W1216" s="126" t="s">
        <v>5939</v>
      </c>
    </row>
    <row r="1217" spans="2:23" ht="15.75">
      <c r="B1217" s="13"/>
      <c r="C1217" s="31"/>
      <c r="D1217" s="32"/>
      <c r="G1217" s="13" t="s">
        <v>763</v>
      </c>
      <c r="H1217" s="13" t="s">
        <v>4119</v>
      </c>
      <c r="I1217" s="13" t="s">
        <v>764</v>
      </c>
      <c r="L1217" s="13" t="s">
        <v>1066</v>
      </c>
      <c r="M1217" s="31">
        <v>78759</v>
      </c>
      <c r="N1217" s="40">
        <v>42</v>
      </c>
      <c r="O1217" s="51">
        <v>3.049999952316284</v>
      </c>
      <c r="P1217" s="30">
        <v>36000</v>
      </c>
      <c r="Q1217" s="30">
        <v>36174</v>
      </c>
      <c r="R1217" s="30"/>
      <c r="S1217" s="31" t="s">
        <v>4120</v>
      </c>
      <c r="T1217" s="31" t="s">
        <v>4121</v>
      </c>
      <c r="U1217" s="31" t="s">
        <v>3302</v>
      </c>
      <c r="W1217" s="31" t="s">
        <v>3529</v>
      </c>
    </row>
    <row r="1218" spans="2:23" ht="15.75">
      <c r="B1218" s="13"/>
      <c r="C1218" s="31"/>
      <c r="D1218" s="32"/>
      <c r="E1218" s="32">
        <v>205466</v>
      </c>
      <c r="G1218" s="13" t="s">
        <v>1916</v>
      </c>
      <c r="H1218" s="13" t="s">
        <v>4367</v>
      </c>
      <c r="I1218" s="13" t="s">
        <v>4026</v>
      </c>
      <c r="J1218" s="31">
        <v>1163435</v>
      </c>
      <c r="L1218" s="13" t="s">
        <v>1917</v>
      </c>
      <c r="M1218" s="31">
        <v>78753</v>
      </c>
      <c r="N1218" s="31">
        <v>260</v>
      </c>
      <c r="O1218" s="51">
        <v>14.492</v>
      </c>
      <c r="P1218" s="30">
        <v>37417</v>
      </c>
      <c r="Q1218" s="30">
        <v>37599</v>
      </c>
      <c r="R1218" s="31" t="s">
        <v>4325</v>
      </c>
      <c r="S1218" s="31" t="s">
        <v>592</v>
      </c>
      <c r="T1218" s="31" t="s">
        <v>593</v>
      </c>
      <c r="U1218" s="31" t="s">
        <v>3302</v>
      </c>
      <c r="W1218" s="31" t="s">
        <v>2301</v>
      </c>
    </row>
    <row r="1219" spans="2:23" ht="15.75">
      <c r="B1219" s="13"/>
      <c r="C1219" s="31"/>
      <c r="D1219" s="32"/>
      <c r="E1219" s="124">
        <v>11035158</v>
      </c>
      <c r="F1219" s="13"/>
      <c r="G1219" s="125" t="s">
        <v>4817</v>
      </c>
      <c r="H1219" s="125" t="s">
        <v>4864</v>
      </c>
      <c r="I1219" s="125" t="s">
        <v>4863</v>
      </c>
      <c r="J1219" s="126">
        <v>834632</v>
      </c>
      <c r="K1219" s="125"/>
      <c r="M1219" s="126" t="s">
        <v>4530</v>
      </c>
      <c r="N1219" s="31">
        <v>50</v>
      </c>
      <c r="O1219" s="129">
        <v>10.68</v>
      </c>
      <c r="P1219" s="127">
        <v>41565</v>
      </c>
      <c r="Q1219" s="127">
        <v>41918</v>
      </c>
      <c r="R1219" s="126" t="s">
        <v>4581</v>
      </c>
      <c r="S1219" s="126" t="s">
        <v>4582</v>
      </c>
      <c r="T1219" s="126" t="s">
        <v>114</v>
      </c>
      <c r="U1219" s="31" t="s">
        <v>906</v>
      </c>
      <c r="W1219" s="31" t="s">
        <v>4907</v>
      </c>
    </row>
    <row r="1220" spans="2:23" ht="15.75">
      <c r="B1220" s="13"/>
      <c r="C1220" s="31"/>
      <c r="D1220" s="32"/>
      <c r="E1220" s="124">
        <v>10848708</v>
      </c>
      <c r="F1220" s="13"/>
      <c r="G1220" s="125" t="s">
        <v>4529</v>
      </c>
      <c r="H1220" s="125" t="s">
        <v>4527</v>
      </c>
      <c r="I1220" s="125" t="s">
        <v>4528</v>
      </c>
      <c r="J1220" s="126">
        <v>834632</v>
      </c>
      <c r="K1220" s="13"/>
      <c r="M1220" s="126" t="s">
        <v>4530</v>
      </c>
      <c r="N1220" s="31">
        <v>50</v>
      </c>
      <c r="O1220" s="129">
        <v>10.68</v>
      </c>
      <c r="P1220" s="127">
        <v>41207</v>
      </c>
      <c r="R1220" s="31" t="s">
        <v>4581</v>
      </c>
      <c r="S1220" s="126" t="s">
        <v>4582</v>
      </c>
      <c r="T1220" s="126" t="s">
        <v>114</v>
      </c>
      <c r="U1220" s="31" t="s">
        <v>2753</v>
      </c>
      <c r="W1220" s="31" t="s">
        <v>4629</v>
      </c>
    </row>
    <row r="1221" spans="2:23" ht="15.75">
      <c r="B1221" s="13"/>
      <c r="C1221" s="31"/>
      <c r="D1221" s="32"/>
      <c r="E1221" s="152">
        <v>10893477</v>
      </c>
      <c r="F1221" s="153"/>
      <c r="G1221" s="154" t="s">
        <v>4653</v>
      </c>
      <c r="H1221" s="154" t="s">
        <v>5368</v>
      </c>
      <c r="I1221" s="154" t="s">
        <v>4652</v>
      </c>
      <c r="J1221" s="155">
        <v>5062236</v>
      </c>
      <c r="K1221" s="153"/>
      <c r="L1221" s="153"/>
      <c r="M1221" s="155" t="s">
        <v>3923</v>
      </c>
      <c r="N1221" s="158">
        <v>340</v>
      </c>
      <c r="O1221" s="159">
        <v>19.5</v>
      </c>
      <c r="P1221" s="157">
        <v>41311</v>
      </c>
      <c r="Q1221" s="157">
        <v>41540</v>
      </c>
      <c r="R1221" s="155" t="s">
        <v>259</v>
      </c>
      <c r="S1221" s="155" t="s">
        <v>4685</v>
      </c>
      <c r="T1221" s="155" t="s">
        <v>2223</v>
      </c>
      <c r="U1221" s="31" t="s">
        <v>3302</v>
      </c>
      <c r="W1221" s="156" t="s">
        <v>4698</v>
      </c>
    </row>
    <row r="1222" spans="2:23" ht="15.75">
      <c r="B1222" s="13"/>
      <c r="C1222" s="31"/>
      <c r="D1222" s="32"/>
      <c r="E1222" s="58">
        <v>229075</v>
      </c>
      <c r="G1222" s="54" t="s">
        <v>1196</v>
      </c>
      <c r="H1222" s="13" t="s">
        <v>168</v>
      </c>
      <c r="I1222" s="13" t="s">
        <v>1197</v>
      </c>
      <c r="L1222" s="54" t="s">
        <v>1198</v>
      </c>
      <c r="M1222" s="31">
        <v>78705</v>
      </c>
      <c r="N1222" s="31">
        <v>8</v>
      </c>
      <c r="O1222" s="51">
        <v>0.229</v>
      </c>
      <c r="P1222" s="57">
        <v>38015</v>
      </c>
      <c r="Q1222" s="57">
        <v>38223</v>
      </c>
      <c r="R1222" s="31" t="s">
        <v>2024</v>
      </c>
      <c r="S1222" s="31" t="s">
        <v>1199</v>
      </c>
      <c r="T1222" s="31" t="s">
        <v>1200</v>
      </c>
      <c r="U1222" s="31" t="s">
        <v>3302</v>
      </c>
      <c r="W1222" s="31" t="s">
        <v>2647</v>
      </c>
    </row>
    <row r="1223" spans="2:23" ht="15.75">
      <c r="B1223" s="31"/>
      <c r="C1223" s="31"/>
      <c r="D1223" s="32"/>
      <c r="E1223" s="32">
        <v>176564</v>
      </c>
      <c r="G1223" s="13" t="s">
        <v>3820</v>
      </c>
      <c r="H1223" s="13" t="s">
        <v>2171</v>
      </c>
      <c r="I1223" s="13" t="s">
        <v>1041</v>
      </c>
      <c r="L1223" s="13" t="s">
        <v>3821</v>
      </c>
      <c r="M1223" s="31">
        <v>78705</v>
      </c>
      <c r="N1223" s="40">
        <v>8</v>
      </c>
      <c r="O1223" s="51">
        <v>0.386</v>
      </c>
      <c r="P1223" s="30">
        <v>37098</v>
      </c>
      <c r="Q1223" s="30">
        <v>37258</v>
      </c>
      <c r="R1223" s="31" t="s">
        <v>4335</v>
      </c>
      <c r="S1223" s="31" t="s">
        <v>3822</v>
      </c>
      <c r="T1223" s="31" t="s">
        <v>1121</v>
      </c>
      <c r="U1223" s="31" t="s">
        <v>3302</v>
      </c>
      <c r="W1223" s="31" t="s">
        <v>3000</v>
      </c>
    </row>
    <row r="1224" spans="2:23" ht="15.75">
      <c r="B1224" s="13"/>
      <c r="C1224" s="31"/>
      <c r="D1224" s="32"/>
      <c r="E1224" s="106">
        <v>173793</v>
      </c>
      <c r="G1224" s="13" t="s">
        <v>1052</v>
      </c>
      <c r="H1224" s="13" t="s">
        <v>1054</v>
      </c>
      <c r="I1224" s="13" t="s">
        <v>1055</v>
      </c>
      <c r="L1224" s="13" t="s">
        <v>1053</v>
      </c>
      <c r="M1224" s="31">
        <v>78750</v>
      </c>
      <c r="N1224" s="40">
        <v>39</v>
      </c>
      <c r="O1224" s="51">
        <v>7.96</v>
      </c>
      <c r="P1224" s="30">
        <v>37042</v>
      </c>
      <c r="Q1224" s="30">
        <v>37502</v>
      </c>
      <c r="R1224" s="31" t="s">
        <v>2024</v>
      </c>
      <c r="S1224" s="31" t="s">
        <v>1056</v>
      </c>
      <c r="T1224" s="31" t="s">
        <v>1057</v>
      </c>
      <c r="U1224" s="31" t="s">
        <v>3302</v>
      </c>
      <c r="W1224" s="31" t="s">
        <v>1082</v>
      </c>
    </row>
    <row r="1225" spans="2:23" ht="15.75">
      <c r="B1225" s="13"/>
      <c r="C1225" s="31"/>
      <c r="D1225" s="32"/>
      <c r="E1225" s="124" t="s">
        <v>5810</v>
      </c>
      <c r="F1225" s="13"/>
      <c r="G1225" s="125" t="s">
        <v>5774</v>
      </c>
      <c r="H1225" s="125" t="s">
        <v>5809</v>
      </c>
      <c r="I1225" s="125" t="s">
        <v>5382</v>
      </c>
      <c r="J1225" s="126">
        <v>3076896</v>
      </c>
      <c r="K1225" s="13"/>
      <c r="M1225" s="126" t="s">
        <v>4071</v>
      </c>
      <c r="N1225" s="31">
        <v>72</v>
      </c>
      <c r="O1225" s="129">
        <v>2.04</v>
      </c>
      <c r="P1225" s="127">
        <v>42095</v>
      </c>
      <c r="Q1225" s="13"/>
      <c r="R1225" s="31" t="s">
        <v>4073</v>
      </c>
      <c r="S1225" s="126" t="s">
        <v>5421</v>
      </c>
      <c r="T1225" s="126" t="s">
        <v>119</v>
      </c>
      <c r="U1225" s="126" t="s">
        <v>554</v>
      </c>
      <c r="V1225" s="126"/>
      <c r="W1225" s="92" t="s">
        <v>5449</v>
      </c>
    </row>
    <row r="1226" spans="2:23" ht="15.75">
      <c r="B1226" s="13"/>
      <c r="C1226" s="31"/>
      <c r="D1226" s="32"/>
      <c r="E1226" s="124">
        <v>10874001</v>
      </c>
      <c r="F1226" s="13"/>
      <c r="G1226" s="125" t="s">
        <v>4551</v>
      </c>
      <c r="H1226" s="125" t="s">
        <v>4549</v>
      </c>
      <c r="I1226" s="125" t="s">
        <v>4550</v>
      </c>
      <c r="J1226" s="126">
        <v>100541</v>
      </c>
      <c r="K1226" s="13"/>
      <c r="M1226" s="126" t="s">
        <v>4280</v>
      </c>
      <c r="N1226" s="31">
        <v>252</v>
      </c>
      <c r="O1226" s="129">
        <v>27.43</v>
      </c>
      <c r="P1226" s="127">
        <v>41263</v>
      </c>
      <c r="Q1226" s="127">
        <v>41631</v>
      </c>
      <c r="R1226" s="31" t="s">
        <v>1871</v>
      </c>
      <c r="S1226" s="126" t="s">
        <v>4600</v>
      </c>
      <c r="T1226" s="126" t="s">
        <v>4599</v>
      </c>
      <c r="U1226" s="31" t="s">
        <v>3302</v>
      </c>
      <c r="W1226" s="31" t="s">
        <v>4629</v>
      </c>
    </row>
    <row r="1227" spans="1:23" ht="15.75">
      <c r="A1227" s="124"/>
      <c r="B1227" s="13"/>
      <c r="D1227" s="32"/>
      <c r="E1227" s="124">
        <v>11206202</v>
      </c>
      <c r="F1227" s="13"/>
      <c r="G1227" s="125" t="s">
        <v>5092</v>
      </c>
      <c r="H1227" s="125" t="s">
        <v>5143</v>
      </c>
      <c r="I1227" s="125" t="s">
        <v>5091</v>
      </c>
      <c r="J1227" s="126">
        <v>100535</v>
      </c>
      <c r="K1227" s="13"/>
      <c r="M1227" s="126" t="s">
        <v>4280</v>
      </c>
      <c r="N1227" s="52">
        <v>40</v>
      </c>
      <c r="O1227" s="129">
        <v>1.27</v>
      </c>
      <c r="P1227" s="127">
        <v>41877</v>
      </c>
      <c r="Q1227" s="125"/>
      <c r="R1227" s="52"/>
      <c r="S1227" s="126" t="s">
        <v>5144</v>
      </c>
      <c r="T1227" s="126" t="s">
        <v>5138</v>
      </c>
      <c r="U1227" s="126" t="s">
        <v>554</v>
      </c>
      <c r="V1227" s="126"/>
      <c r="W1227" s="156" t="s">
        <v>5175</v>
      </c>
    </row>
    <row r="1228" spans="2:23" ht="15.75">
      <c r="B1228" s="13"/>
      <c r="C1228" s="31"/>
      <c r="D1228" s="32"/>
      <c r="E1228" s="58">
        <v>289632</v>
      </c>
      <c r="G1228" s="54" t="s">
        <v>923</v>
      </c>
      <c r="H1228" s="54" t="s">
        <v>7</v>
      </c>
      <c r="I1228" s="54" t="s">
        <v>924</v>
      </c>
      <c r="J1228" s="91">
        <v>129580</v>
      </c>
      <c r="K1228" s="91"/>
      <c r="L1228" s="54" t="s">
        <v>924</v>
      </c>
      <c r="M1228" s="31">
        <v>78702</v>
      </c>
      <c r="N1228" s="91">
        <v>29</v>
      </c>
      <c r="O1228" s="98">
        <v>0.998</v>
      </c>
      <c r="P1228" s="57">
        <v>38771</v>
      </c>
      <c r="Q1228" s="57">
        <v>38894</v>
      </c>
      <c r="R1228" s="46" t="s">
        <v>596</v>
      </c>
      <c r="S1228" s="92" t="s">
        <v>4105</v>
      </c>
      <c r="T1228" s="31" t="s">
        <v>4106</v>
      </c>
      <c r="U1228" s="31" t="s">
        <v>3302</v>
      </c>
      <c r="W1228" s="31" t="s">
        <v>1948</v>
      </c>
    </row>
    <row r="1229" spans="2:23" ht="15.75">
      <c r="B1229" s="13"/>
      <c r="C1229" s="31"/>
      <c r="D1229" s="32"/>
      <c r="E1229" s="32">
        <v>196124</v>
      </c>
      <c r="G1229" s="13" t="s">
        <v>2830</v>
      </c>
      <c r="H1229" s="13" t="s">
        <v>2086</v>
      </c>
      <c r="I1229" s="13" t="s">
        <v>102</v>
      </c>
      <c r="L1229" s="13" t="s">
        <v>2831</v>
      </c>
      <c r="M1229" s="31">
        <v>78741</v>
      </c>
      <c r="N1229" s="31">
        <v>32</v>
      </c>
      <c r="O1229" s="51">
        <v>1.61</v>
      </c>
      <c r="P1229" s="30">
        <v>37335</v>
      </c>
      <c r="Q1229" s="30">
        <v>37502</v>
      </c>
      <c r="R1229" s="31" t="s">
        <v>4325</v>
      </c>
      <c r="S1229" s="31" t="s">
        <v>2832</v>
      </c>
      <c r="T1229" s="31" t="s">
        <v>2833</v>
      </c>
      <c r="U1229" s="31" t="s">
        <v>3302</v>
      </c>
      <c r="W1229" s="31" t="s">
        <v>2300</v>
      </c>
    </row>
    <row r="1230" spans="2:23" ht="15.75">
      <c r="B1230" s="13"/>
      <c r="C1230" s="31"/>
      <c r="D1230" s="32"/>
      <c r="G1230" s="13" t="s">
        <v>4122</v>
      </c>
      <c r="H1230" s="13" t="s">
        <v>4123</v>
      </c>
      <c r="I1230" s="13" t="s">
        <v>4124</v>
      </c>
      <c r="L1230" s="13" t="s">
        <v>1067</v>
      </c>
      <c r="M1230" s="31">
        <v>78753</v>
      </c>
      <c r="N1230" s="40">
        <v>360</v>
      </c>
      <c r="O1230" s="51">
        <v>19.78</v>
      </c>
      <c r="P1230" s="30">
        <v>34570</v>
      </c>
      <c r="Q1230" s="30">
        <v>34845</v>
      </c>
      <c r="R1230" s="30"/>
      <c r="S1230" s="31" t="s">
        <v>3488</v>
      </c>
      <c r="T1230" s="31" t="s">
        <v>3489</v>
      </c>
      <c r="U1230" s="31" t="s">
        <v>3302</v>
      </c>
      <c r="W1230" s="31" t="s">
        <v>3513</v>
      </c>
    </row>
    <row r="1231" spans="2:23" ht="15.75">
      <c r="B1231" s="13"/>
      <c r="C1231" s="31"/>
      <c r="D1231" s="32"/>
      <c r="G1231" s="13" t="s">
        <v>3490</v>
      </c>
      <c r="H1231" s="13" t="s">
        <v>1996</v>
      </c>
      <c r="I1231" s="13" t="s">
        <v>1114</v>
      </c>
      <c r="L1231" s="13" t="s">
        <v>1068</v>
      </c>
      <c r="M1231" s="31">
        <v>78748</v>
      </c>
      <c r="N1231" s="40">
        <v>240</v>
      </c>
      <c r="O1231" s="51">
        <v>18.2</v>
      </c>
      <c r="P1231" s="30">
        <v>35194</v>
      </c>
      <c r="Q1231" s="30">
        <v>35592</v>
      </c>
      <c r="R1231" s="30"/>
      <c r="S1231" s="31" t="s">
        <v>3491</v>
      </c>
      <c r="T1231" s="31" t="s">
        <v>3492</v>
      </c>
      <c r="U1231" s="31" t="s">
        <v>3302</v>
      </c>
      <c r="W1231" s="31" t="s">
        <v>3520</v>
      </c>
    </row>
    <row r="1232" spans="2:23" ht="15.75">
      <c r="B1232" s="13"/>
      <c r="G1232" s="13" t="s">
        <v>3493</v>
      </c>
      <c r="H1232" s="13" t="s">
        <v>3494</v>
      </c>
      <c r="I1232" s="13" t="s">
        <v>3495</v>
      </c>
      <c r="L1232" s="13" t="s">
        <v>1069</v>
      </c>
      <c r="M1232" s="31">
        <v>78753</v>
      </c>
      <c r="N1232" s="40">
        <v>228</v>
      </c>
      <c r="O1232" s="51">
        <v>23.9</v>
      </c>
      <c r="P1232" s="30">
        <v>34897</v>
      </c>
      <c r="Q1232" s="30">
        <v>35125</v>
      </c>
      <c r="R1232" s="30"/>
      <c r="S1232" s="31" t="s">
        <v>1631</v>
      </c>
      <c r="T1232" s="31" t="s">
        <v>553</v>
      </c>
      <c r="U1232" s="31" t="s">
        <v>3302</v>
      </c>
      <c r="W1232" s="31" t="s">
        <v>3517</v>
      </c>
    </row>
    <row r="1233" spans="2:23" ht="15.75">
      <c r="B1233" s="13"/>
      <c r="E1233" s="160" t="s">
        <v>494</v>
      </c>
      <c r="F1233" s="156"/>
      <c r="G1233" s="153" t="s">
        <v>1902</v>
      </c>
      <c r="H1233" s="153" t="s">
        <v>2998</v>
      </c>
      <c r="I1233" s="153" t="s">
        <v>3863</v>
      </c>
      <c r="J1233" s="156">
        <v>3040283</v>
      </c>
      <c r="K1233" s="156"/>
      <c r="L1233" s="153" t="s">
        <v>3440</v>
      </c>
      <c r="M1233" s="156">
        <v>78745</v>
      </c>
      <c r="N1233" s="166">
        <v>32</v>
      </c>
      <c r="O1233" s="162">
        <v>4.11</v>
      </c>
      <c r="P1233" s="167">
        <v>36964</v>
      </c>
      <c r="Q1233" s="167">
        <v>38950</v>
      </c>
      <c r="R1233" s="156" t="s">
        <v>3441</v>
      </c>
      <c r="S1233" s="156" t="s">
        <v>385</v>
      </c>
      <c r="T1233" s="156" t="s">
        <v>1998</v>
      </c>
      <c r="U1233" s="156" t="s">
        <v>3302</v>
      </c>
      <c r="V1233" s="156"/>
      <c r="W1233" s="156" t="s">
        <v>1081</v>
      </c>
    </row>
    <row r="1234" spans="2:23" ht="15.75">
      <c r="B1234" s="13"/>
      <c r="E1234" s="124">
        <v>11067906</v>
      </c>
      <c r="F1234" s="13"/>
      <c r="G1234" s="125" t="s">
        <v>4853</v>
      </c>
      <c r="H1234" s="125" t="s">
        <v>4852</v>
      </c>
      <c r="I1234" s="125" t="s">
        <v>4854</v>
      </c>
      <c r="J1234" s="126">
        <v>3432303</v>
      </c>
      <c r="K1234" s="125"/>
      <c r="M1234" s="126" t="s">
        <v>34</v>
      </c>
      <c r="N1234" s="31">
        <v>120</v>
      </c>
      <c r="O1234" s="129">
        <v>11.126</v>
      </c>
      <c r="P1234" s="127">
        <v>41631</v>
      </c>
      <c r="Q1234" s="127">
        <v>41935</v>
      </c>
      <c r="R1234" s="31" t="s">
        <v>1871</v>
      </c>
      <c r="S1234" s="126" t="s">
        <v>4899</v>
      </c>
      <c r="T1234" s="126" t="s">
        <v>4898</v>
      </c>
      <c r="U1234" s="92" t="s">
        <v>906</v>
      </c>
      <c r="V1234" s="92"/>
      <c r="W1234" s="31" t="s">
        <v>4907</v>
      </c>
    </row>
    <row r="1235" spans="2:23" ht="15.75">
      <c r="B1235" s="13"/>
      <c r="E1235" s="124">
        <v>11563186</v>
      </c>
      <c r="G1235" s="125" t="s">
        <v>5895</v>
      </c>
      <c r="H1235" s="125" t="s">
        <v>5896</v>
      </c>
      <c r="I1235" s="125" t="s">
        <v>5897</v>
      </c>
      <c r="J1235" s="126">
        <v>239930</v>
      </c>
      <c r="K1235" s="13"/>
      <c r="M1235" s="126" t="s">
        <v>4070</v>
      </c>
      <c r="N1235" s="31">
        <v>3</v>
      </c>
      <c r="O1235" s="129">
        <v>0.17</v>
      </c>
      <c r="P1235" s="127">
        <v>42563</v>
      </c>
      <c r="Q1235" s="13"/>
      <c r="R1235" s="31" t="s">
        <v>1871</v>
      </c>
      <c r="S1235" s="126" t="s">
        <v>5898</v>
      </c>
      <c r="T1235" s="126" t="s">
        <v>5139</v>
      </c>
      <c r="U1235" s="126" t="s">
        <v>907</v>
      </c>
      <c r="V1235" s="126">
        <v>1</v>
      </c>
      <c r="W1235" s="31" t="s">
        <v>5939</v>
      </c>
    </row>
    <row r="1236" spans="2:23" ht="15.75">
      <c r="B1236" s="13"/>
      <c r="E1236" s="32">
        <v>10086589</v>
      </c>
      <c r="G1236" s="13" t="s">
        <v>2771</v>
      </c>
      <c r="H1236" s="13" t="s">
        <v>2772</v>
      </c>
      <c r="I1236" s="13" t="s">
        <v>2773</v>
      </c>
      <c r="J1236" s="31">
        <v>3279328</v>
      </c>
      <c r="L1236" s="57"/>
      <c r="M1236" s="31" t="s">
        <v>2774</v>
      </c>
      <c r="N1236" s="31">
        <v>20</v>
      </c>
      <c r="O1236" s="51">
        <v>1.1</v>
      </c>
      <c r="P1236" s="57">
        <v>39386</v>
      </c>
      <c r="Q1236" s="57">
        <v>39609</v>
      </c>
      <c r="R1236" s="92" t="s">
        <v>4325</v>
      </c>
      <c r="S1236" s="92" t="s">
        <v>3977</v>
      </c>
      <c r="T1236" s="31" t="s">
        <v>3978</v>
      </c>
      <c r="U1236" s="92" t="s">
        <v>906</v>
      </c>
      <c r="V1236" s="92"/>
      <c r="W1236" s="31" t="s">
        <v>2291</v>
      </c>
    </row>
    <row r="1237" spans="2:23" ht="15.75">
      <c r="B1237" s="13"/>
      <c r="C1237" s="31"/>
      <c r="D1237" s="32"/>
      <c r="E1237" s="58">
        <v>10028757</v>
      </c>
      <c r="G1237" s="54" t="s">
        <v>2596</v>
      </c>
      <c r="H1237" s="54" t="s">
        <v>2597</v>
      </c>
      <c r="I1237" s="54" t="s">
        <v>2598</v>
      </c>
      <c r="J1237" s="91"/>
      <c r="K1237" s="91"/>
      <c r="L1237" s="54" t="s">
        <v>2598</v>
      </c>
      <c r="M1237" s="91">
        <v>78723</v>
      </c>
      <c r="N1237" s="91">
        <v>369</v>
      </c>
      <c r="O1237" s="98">
        <v>28.603</v>
      </c>
      <c r="P1237" s="57">
        <v>39204</v>
      </c>
      <c r="Q1237" s="13"/>
      <c r="R1237" s="92" t="s">
        <v>4325</v>
      </c>
      <c r="S1237" s="92" t="s">
        <v>3790</v>
      </c>
      <c r="T1237" s="31" t="s">
        <v>3791</v>
      </c>
      <c r="U1237" s="92" t="s">
        <v>554</v>
      </c>
      <c r="V1237" s="92"/>
      <c r="W1237" s="92" t="s">
        <v>2258</v>
      </c>
    </row>
    <row r="1238" spans="2:23" ht="15.75">
      <c r="B1238" s="13"/>
      <c r="C1238" s="31"/>
      <c r="D1238" s="32"/>
      <c r="E1238" s="124">
        <v>10207010</v>
      </c>
      <c r="F1238" s="13"/>
      <c r="G1238" s="125" t="s">
        <v>4175</v>
      </c>
      <c r="H1238" s="125" t="s">
        <v>4176</v>
      </c>
      <c r="I1238" s="125" t="s">
        <v>2252</v>
      </c>
      <c r="J1238" s="126">
        <v>312440</v>
      </c>
      <c r="K1238" s="125"/>
      <c r="M1238" s="126" t="s">
        <v>4070</v>
      </c>
      <c r="N1238" s="31">
        <v>4</v>
      </c>
      <c r="O1238" s="129">
        <v>0.252</v>
      </c>
      <c r="P1238" s="127">
        <v>39749</v>
      </c>
      <c r="Q1238" s="127">
        <v>40029</v>
      </c>
      <c r="R1238" s="126" t="s">
        <v>1655</v>
      </c>
      <c r="S1238" s="126" t="s">
        <v>2253</v>
      </c>
      <c r="T1238" s="126" t="s">
        <v>2254</v>
      </c>
      <c r="U1238" s="126" t="s">
        <v>906</v>
      </c>
      <c r="V1238" s="126"/>
      <c r="W1238" s="31" t="s">
        <v>2255</v>
      </c>
    </row>
    <row r="1239" spans="2:23" ht="15.75">
      <c r="B1239" s="13"/>
      <c r="C1239" s="31"/>
      <c r="D1239" s="32"/>
      <c r="E1239" s="124">
        <v>11192139</v>
      </c>
      <c r="F1239" s="13"/>
      <c r="G1239" s="125" t="s">
        <v>5088</v>
      </c>
      <c r="H1239" s="125" t="s">
        <v>5137</v>
      </c>
      <c r="I1239" s="125" t="s">
        <v>5087</v>
      </c>
      <c r="J1239" s="126">
        <v>352568</v>
      </c>
      <c r="K1239" s="13"/>
      <c r="M1239" s="126" t="s">
        <v>4070</v>
      </c>
      <c r="N1239" s="31">
        <v>4</v>
      </c>
      <c r="O1239" s="129">
        <v>0.18</v>
      </c>
      <c r="P1239" s="127">
        <v>41855</v>
      </c>
      <c r="Q1239" s="127">
        <v>42214</v>
      </c>
      <c r="R1239" s="31" t="s">
        <v>1871</v>
      </c>
      <c r="S1239" s="126" t="s">
        <v>221</v>
      </c>
      <c r="T1239" s="126" t="s">
        <v>220</v>
      </c>
      <c r="U1239" s="126" t="s">
        <v>906</v>
      </c>
      <c r="V1239" s="126"/>
      <c r="W1239" s="31" t="s">
        <v>5175</v>
      </c>
    </row>
    <row r="1240" spans="2:23" ht="15.75">
      <c r="B1240" s="13"/>
      <c r="C1240" s="31"/>
      <c r="D1240" s="32"/>
      <c r="E1240" s="32" t="s">
        <v>1786</v>
      </c>
      <c r="G1240" s="125" t="s">
        <v>378</v>
      </c>
      <c r="H1240" s="13" t="s">
        <v>1787</v>
      </c>
      <c r="I1240" s="13" t="s">
        <v>28</v>
      </c>
      <c r="J1240" s="31">
        <v>3329690</v>
      </c>
      <c r="L1240" s="57"/>
      <c r="M1240" s="31" t="s">
        <v>4070</v>
      </c>
      <c r="N1240" s="31">
        <v>4</v>
      </c>
      <c r="O1240" s="51">
        <v>1.1</v>
      </c>
      <c r="P1240" s="112">
        <v>39797</v>
      </c>
      <c r="Q1240" s="13"/>
      <c r="R1240" s="31" t="s">
        <v>4073</v>
      </c>
      <c r="S1240" s="92" t="s">
        <v>1703</v>
      </c>
      <c r="T1240" s="31" t="s">
        <v>3215</v>
      </c>
      <c r="U1240" s="126" t="s">
        <v>554</v>
      </c>
      <c r="V1240" s="126"/>
      <c r="W1240" s="31" t="s">
        <v>2291</v>
      </c>
    </row>
    <row r="1241" spans="2:23" ht="15.75">
      <c r="B1241" s="13"/>
      <c r="C1241" s="31"/>
      <c r="D1241" s="32"/>
      <c r="E1241" s="32">
        <v>191629</v>
      </c>
      <c r="G1241" s="13" t="s">
        <v>3539</v>
      </c>
      <c r="H1241" s="13" t="s">
        <v>2319</v>
      </c>
      <c r="I1241" s="13" t="s">
        <v>87</v>
      </c>
      <c r="L1241" s="13" t="s">
        <v>2621</v>
      </c>
      <c r="M1241" s="31">
        <v>78727</v>
      </c>
      <c r="N1241" s="31">
        <v>78</v>
      </c>
      <c r="O1241" s="51">
        <v>8.1</v>
      </c>
      <c r="P1241" s="30">
        <v>37183</v>
      </c>
      <c r="Q1241" s="30">
        <v>37399</v>
      </c>
      <c r="R1241" s="31" t="s">
        <v>2024</v>
      </c>
      <c r="S1241" s="31" t="s">
        <v>4120</v>
      </c>
      <c r="T1241" s="31" t="s">
        <v>4328</v>
      </c>
      <c r="U1241" s="31" t="s">
        <v>3302</v>
      </c>
      <c r="W1241" s="31" t="s">
        <v>4000</v>
      </c>
    </row>
    <row r="1242" spans="2:23" ht="15.75">
      <c r="B1242" s="13"/>
      <c r="C1242" s="31"/>
      <c r="D1242" s="32"/>
      <c r="E1242" s="124">
        <v>11173822</v>
      </c>
      <c r="F1242" s="13"/>
      <c r="G1242" s="125" t="s">
        <v>5027</v>
      </c>
      <c r="H1242" s="125" t="s">
        <v>5074</v>
      </c>
      <c r="I1242" s="125" t="s">
        <v>5026</v>
      </c>
      <c r="J1242" s="126">
        <v>3004</v>
      </c>
      <c r="K1242" s="13"/>
      <c r="M1242" s="31">
        <v>78734</v>
      </c>
      <c r="N1242" s="52">
        <v>40</v>
      </c>
      <c r="O1242" s="129">
        <v>11.69</v>
      </c>
      <c r="P1242" s="127">
        <v>41820</v>
      </c>
      <c r="Q1242" s="125"/>
      <c r="R1242" s="31"/>
      <c r="S1242" s="126" t="s">
        <v>5075</v>
      </c>
      <c r="T1242" s="126" t="s">
        <v>293</v>
      </c>
      <c r="U1242" s="126" t="s">
        <v>554</v>
      </c>
      <c r="V1242" s="126"/>
      <c r="W1242" s="31" t="s">
        <v>5078</v>
      </c>
    </row>
    <row r="1243" spans="2:23" ht="15.75">
      <c r="B1243" s="13"/>
      <c r="C1243" s="31"/>
      <c r="D1243" s="32"/>
      <c r="E1243" s="160">
        <v>122348</v>
      </c>
      <c r="F1243" s="156"/>
      <c r="G1243" s="153" t="s">
        <v>3295</v>
      </c>
      <c r="H1243" s="153" t="s">
        <v>2986</v>
      </c>
      <c r="I1243" s="153" t="s">
        <v>2987</v>
      </c>
      <c r="J1243" s="156">
        <v>739088</v>
      </c>
      <c r="K1243" s="156"/>
      <c r="L1243" s="153" t="s">
        <v>1070</v>
      </c>
      <c r="M1243" s="156">
        <v>78745</v>
      </c>
      <c r="N1243" s="166">
        <v>46</v>
      </c>
      <c r="O1243" s="162">
        <v>5.759</v>
      </c>
      <c r="P1243" s="167">
        <v>36593</v>
      </c>
      <c r="Q1243" s="167">
        <v>36767</v>
      </c>
      <c r="R1243" s="167"/>
      <c r="S1243" s="156" t="s">
        <v>818</v>
      </c>
      <c r="T1243" s="156" t="s">
        <v>2988</v>
      </c>
      <c r="U1243" s="156" t="s">
        <v>3302</v>
      </c>
      <c r="V1243" s="156"/>
      <c r="W1243" s="156" t="s">
        <v>2966</v>
      </c>
    </row>
    <row r="1244" spans="2:23" ht="15.75">
      <c r="B1244" s="13"/>
      <c r="C1244" s="31"/>
      <c r="D1244" s="32"/>
      <c r="E1244" s="32">
        <v>213860</v>
      </c>
      <c r="G1244" s="13" t="s">
        <v>2912</v>
      </c>
      <c r="H1244" s="13" t="s">
        <v>2913</v>
      </c>
      <c r="I1244" s="13" t="s">
        <v>2914</v>
      </c>
      <c r="L1244" s="13" t="s">
        <v>2947</v>
      </c>
      <c r="M1244" s="31">
        <v>78744</v>
      </c>
      <c r="N1244" s="31">
        <v>240</v>
      </c>
      <c r="O1244" s="51">
        <v>10.2</v>
      </c>
      <c r="P1244" s="103">
        <v>37638</v>
      </c>
      <c r="Q1244" s="103">
        <v>37742</v>
      </c>
      <c r="R1244" s="104" t="s">
        <v>4325</v>
      </c>
      <c r="S1244" s="31" t="s">
        <v>2013</v>
      </c>
      <c r="T1244" s="31" t="s">
        <v>2014</v>
      </c>
      <c r="U1244" s="31" t="s">
        <v>3302</v>
      </c>
      <c r="W1244" s="31" t="s">
        <v>2007</v>
      </c>
    </row>
    <row r="1245" spans="2:23" ht="15.75">
      <c r="B1245" s="13"/>
      <c r="C1245" s="31"/>
      <c r="D1245" s="32"/>
      <c r="E1245" s="59">
        <v>211017</v>
      </c>
      <c r="G1245" s="59" t="s">
        <v>77</v>
      </c>
      <c r="H1245" s="59" t="s">
        <v>1578</v>
      </c>
      <c r="I1245" s="59" t="s">
        <v>1226</v>
      </c>
      <c r="J1245" s="105"/>
      <c r="K1245" s="105"/>
      <c r="L1245" s="59" t="s">
        <v>78</v>
      </c>
      <c r="M1245" s="31">
        <v>78744</v>
      </c>
      <c r="N1245" s="31">
        <v>160</v>
      </c>
      <c r="O1245" s="113">
        <v>16.417</v>
      </c>
      <c r="P1245" s="103">
        <v>37565</v>
      </c>
      <c r="Q1245" s="103">
        <v>37680</v>
      </c>
      <c r="R1245" s="104" t="s">
        <v>742</v>
      </c>
      <c r="S1245" s="31" t="s">
        <v>2013</v>
      </c>
      <c r="T1245" s="31" t="s">
        <v>2014</v>
      </c>
      <c r="U1245" s="31" t="s">
        <v>3302</v>
      </c>
      <c r="W1245" s="31" t="s">
        <v>2008</v>
      </c>
    </row>
    <row r="1246" spans="2:24" ht="15.75">
      <c r="B1246" s="13"/>
      <c r="C1246" s="31"/>
      <c r="D1246" s="32"/>
      <c r="G1246" s="13" t="s">
        <v>1632</v>
      </c>
      <c r="H1246" s="13" t="s">
        <v>1633</v>
      </c>
      <c r="I1246" s="13" t="s">
        <v>1634</v>
      </c>
      <c r="L1246" s="13" t="s">
        <v>1071</v>
      </c>
      <c r="M1246" s="31">
        <v>78728</v>
      </c>
      <c r="N1246" s="40">
        <v>276</v>
      </c>
      <c r="O1246" s="51">
        <v>15.26</v>
      </c>
      <c r="P1246" s="30">
        <v>34810</v>
      </c>
      <c r="Q1246" s="30">
        <v>34928</v>
      </c>
      <c r="R1246" s="30"/>
      <c r="S1246" s="31" t="s">
        <v>1635</v>
      </c>
      <c r="T1246" s="31" t="s">
        <v>1636</v>
      </c>
      <c r="U1246" s="31" t="s">
        <v>3302</v>
      </c>
      <c r="W1246" s="31" t="s">
        <v>3516</v>
      </c>
      <c r="X1246" s="134"/>
    </row>
    <row r="1247" spans="2:23" ht="15.75">
      <c r="B1247" s="13"/>
      <c r="C1247" s="31"/>
      <c r="D1247" s="32"/>
      <c r="E1247" s="32" t="s">
        <v>3734</v>
      </c>
      <c r="G1247" s="13" t="s">
        <v>3241</v>
      </c>
      <c r="H1247" s="13" t="s">
        <v>537</v>
      </c>
      <c r="I1247" s="13" t="s">
        <v>538</v>
      </c>
      <c r="J1247" s="31">
        <v>3302003</v>
      </c>
      <c r="L1247" s="34"/>
      <c r="M1247" s="31" t="s">
        <v>539</v>
      </c>
      <c r="N1247" s="91">
        <v>72</v>
      </c>
      <c r="O1247" s="98">
        <v>1.47</v>
      </c>
      <c r="P1247" s="57">
        <v>39276</v>
      </c>
      <c r="Q1247" s="57">
        <v>39569</v>
      </c>
      <c r="R1247" s="92" t="s">
        <v>1547</v>
      </c>
      <c r="S1247" s="92" t="s">
        <v>1329</v>
      </c>
      <c r="T1247" s="31" t="s">
        <v>1384</v>
      </c>
      <c r="U1247" s="92" t="s">
        <v>2049</v>
      </c>
      <c r="V1247" s="92"/>
      <c r="W1247" s="92" t="s">
        <v>4069</v>
      </c>
    </row>
    <row r="1248" spans="2:23" ht="15.75">
      <c r="B1248" s="13"/>
      <c r="C1248" s="31"/>
      <c r="D1248" s="32"/>
      <c r="E1248" s="152">
        <v>10693717</v>
      </c>
      <c r="F1248" s="153"/>
      <c r="G1248" s="154" t="s">
        <v>2909</v>
      </c>
      <c r="H1248" s="154" t="s">
        <v>4695</v>
      </c>
      <c r="I1248" s="154" t="s">
        <v>4610</v>
      </c>
      <c r="J1248" s="155">
        <v>3302003</v>
      </c>
      <c r="K1248" s="154"/>
      <c r="L1248" s="153"/>
      <c r="M1248" s="155" t="s">
        <v>539</v>
      </c>
      <c r="N1248" s="155">
        <v>223</v>
      </c>
      <c r="O1248" s="159">
        <v>1.874</v>
      </c>
      <c r="P1248" s="172">
        <v>40892</v>
      </c>
      <c r="Q1248" s="172">
        <v>41207</v>
      </c>
      <c r="R1248" s="156" t="s">
        <v>4325</v>
      </c>
      <c r="S1248" s="155" t="s">
        <v>4216</v>
      </c>
      <c r="T1248" s="155" t="s">
        <v>2222</v>
      </c>
      <c r="U1248" s="156" t="s">
        <v>3302</v>
      </c>
      <c r="V1248" s="156"/>
      <c r="W1248" s="156" t="s">
        <v>656</v>
      </c>
    </row>
    <row r="1249" spans="2:23" ht="16.5" thickBot="1">
      <c r="B1249" s="13"/>
      <c r="C1249" s="31"/>
      <c r="D1249" s="32"/>
      <c r="E1249" s="61" t="s">
        <v>3601</v>
      </c>
      <c r="G1249" s="13" t="s">
        <v>3599</v>
      </c>
      <c r="H1249" s="13" t="s">
        <v>3600</v>
      </c>
      <c r="I1249" s="13" t="s">
        <v>1751</v>
      </c>
      <c r="J1249" s="31">
        <v>3092248</v>
      </c>
      <c r="L1249" s="13" t="s">
        <v>4097</v>
      </c>
      <c r="M1249" s="31">
        <v>78701</v>
      </c>
      <c r="N1249" s="40">
        <v>304</v>
      </c>
      <c r="O1249" s="51">
        <v>2.148</v>
      </c>
      <c r="P1249" s="30">
        <v>37210</v>
      </c>
      <c r="Q1249" s="30">
        <v>37410</v>
      </c>
      <c r="R1249" s="30"/>
      <c r="S1249" s="31" t="s">
        <v>92</v>
      </c>
      <c r="T1249" s="31" t="s">
        <v>3799</v>
      </c>
      <c r="U1249" s="31" t="s">
        <v>3302</v>
      </c>
      <c r="W1249" s="31" t="s">
        <v>1082</v>
      </c>
    </row>
    <row r="1250" spans="2:23" ht="15.75">
      <c r="B1250" s="13"/>
      <c r="C1250" s="31"/>
      <c r="D1250" s="32"/>
      <c r="E1250" s="93"/>
      <c r="F1250" s="94"/>
      <c r="G1250" s="95"/>
      <c r="H1250" s="95"/>
      <c r="I1250" s="95"/>
      <c r="J1250" s="94"/>
      <c r="K1250" s="94"/>
      <c r="L1250" s="95"/>
      <c r="M1250" s="94"/>
      <c r="N1250" s="94"/>
      <c r="O1250" s="116"/>
      <c r="P1250" s="94"/>
      <c r="Q1250" s="94"/>
      <c r="R1250" s="95"/>
      <c r="S1250" s="95"/>
      <c r="T1250" s="94"/>
      <c r="U1250" s="94"/>
      <c r="V1250" s="94"/>
      <c r="W1250" s="95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22" ht="15.75">
      <c r="B1254" s="13"/>
      <c r="C1254" s="31"/>
      <c r="D1254" s="32"/>
      <c r="E1254" s="13"/>
      <c r="F1254" s="13"/>
      <c r="J1254" s="13"/>
      <c r="K1254" s="13"/>
      <c r="M1254" s="13"/>
      <c r="N1254" s="13"/>
      <c r="O1254" s="198"/>
      <c r="P1254" s="13"/>
      <c r="Q1254" s="13"/>
      <c r="S1254" s="13"/>
      <c r="T1254" s="13"/>
      <c r="U1254" s="13"/>
      <c r="V1254" s="13"/>
    </row>
    <row r="1255" spans="1:22" ht="15.75">
      <c r="A1255" s="124"/>
      <c r="B1255" s="13"/>
      <c r="C1255" s="125"/>
      <c r="D1255" s="32"/>
      <c r="E1255" s="13"/>
      <c r="F1255" s="13"/>
      <c r="J1255" s="13"/>
      <c r="K1255" s="13"/>
      <c r="M1255" s="13"/>
      <c r="N1255" s="13"/>
      <c r="O1255" s="198"/>
      <c r="P1255" s="13"/>
      <c r="Q1255" s="13"/>
      <c r="S1255" s="13"/>
      <c r="T1255" s="13"/>
      <c r="U1255" s="13"/>
      <c r="V1255" s="13"/>
    </row>
    <row r="1256" spans="2:22" ht="15.75">
      <c r="B1256" s="13"/>
      <c r="C1256" s="31"/>
      <c r="D1256" s="32"/>
      <c r="E1256" s="13"/>
      <c r="F1256" s="13"/>
      <c r="J1256" s="13"/>
      <c r="K1256" s="13"/>
      <c r="M1256" s="13"/>
      <c r="N1256" s="13"/>
      <c r="O1256" s="198"/>
      <c r="P1256" s="13"/>
      <c r="Q1256" s="13"/>
      <c r="S1256" s="13"/>
      <c r="T1256" s="13"/>
      <c r="U1256" s="13"/>
      <c r="V1256" s="13"/>
    </row>
    <row r="1257" spans="2:22" ht="15.75">
      <c r="B1257" s="13"/>
      <c r="C1257" s="31"/>
      <c r="D1257" s="32"/>
      <c r="E1257" s="13"/>
      <c r="F1257" s="13"/>
      <c r="J1257" s="13"/>
      <c r="K1257" s="13"/>
      <c r="M1257" s="13"/>
      <c r="N1257" s="13"/>
      <c r="O1257" s="198"/>
      <c r="P1257" s="13"/>
      <c r="Q1257" s="13"/>
      <c r="S1257" s="13"/>
      <c r="T1257" s="13"/>
      <c r="U1257" s="13"/>
      <c r="V1257" s="13"/>
    </row>
    <row r="1258" spans="2:22" ht="15.75">
      <c r="B1258" s="13"/>
      <c r="C1258" s="31"/>
      <c r="D1258" s="32"/>
      <c r="E1258" s="13"/>
      <c r="F1258" s="13"/>
      <c r="J1258" s="13"/>
      <c r="K1258" s="13"/>
      <c r="M1258" s="13"/>
      <c r="N1258" s="13"/>
      <c r="O1258" s="198"/>
      <c r="P1258" s="13"/>
      <c r="Q1258" s="13"/>
      <c r="S1258" s="13"/>
      <c r="T1258" s="13"/>
      <c r="U1258" s="13"/>
      <c r="V1258" s="13"/>
    </row>
    <row r="1259" spans="2:22" ht="15.75">
      <c r="B1259" s="13"/>
      <c r="C1259" s="31"/>
      <c r="D1259" s="32"/>
      <c r="E1259" s="13"/>
      <c r="F1259" s="13"/>
      <c r="J1259" s="13"/>
      <c r="K1259" s="13"/>
      <c r="M1259" s="13"/>
      <c r="N1259" s="13"/>
      <c r="O1259" s="198"/>
      <c r="P1259" s="13"/>
      <c r="Q1259" s="13"/>
      <c r="S1259" s="13"/>
      <c r="T1259" s="13"/>
      <c r="U1259" s="13"/>
      <c r="V1259" s="13"/>
    </row>
    <row r="1260" spans="2:22" ht="15.75">
      <c r="B1260" s="13"/>
      <c r="C1260" s="31"/>
      <c r="D1260" s="32"/>
      <c r="E1260" s="13"/>
      <c r="F1260" s="13"/>
      <c r="J1260" s="13"/>
      <c r="K1260" s="13"/>
      <c r="M1260" s="13"/>
      <c r="N1260" s="13"/>
      <c r="O1260" s="198"/>
      <c r="P1260" s="13"/>
      <c r="Q1260" s="13"/>
      <c r="S1260" s="13"/>
      <c r="T1260" s="13"/>
      <c r="U1260" s="13"/>
      <c r="V1260" s="13"/>
    </row>
    <row r="1261" spans="2:22" ht="15.75">
      <c r="B1261" s="13"/>
      <c r="E1261" s="13"/>
      <c r="F1261" s="13"/>
      <c r="J1261" s="13"/>
      <c r="K1261" s="13"/>
      <c r="M1261" s="13"/>
      <c r="N1261" s="13"/>
      <c r="O1261" s="198"/>
      <c r="P1261" s="13"/>
      <c r="Q1261" s="13"/>
      <c r="S1261" s="13"/>
      <c r="T1261" s="13"/>
      <c r="U1261" s="13"/>
      <c r="V1261" s="13"/>
    </row>
    <row r="1262" spans="2:22" ht="15.75">
      <c r="B1262" s="13"/>
      <c r="C1262" s="31"/>
      <c r="D1262" s="32"/>
      <c r="E1262" s="13"/>
      <c r="F1262" s="13"/>
      <c r="J1262" s="13"/>
      <c r="K1262" s="13"/>
      <c r="M1262" s="13"/>
      <c r="N1262" s="13"/>
      <c r="O1262" s="198"/>
      <c r="P1262" s="13"/>
      <c r="Q1262" s="13"/>
      <c r="S1262" s="13"/>
      <c r="T1262" s="13"/>
      <c r="U1262" s="13"/>
      <c r="V1262" s="13"/>
    </row>
    <row r="1263" spans="2:22" ht="15.75">
      <c r="B1263" s="13"/>
      <c r="C1263" s="31"/>
      <c r="D1263" s="32"/>
      <c r="E1263" s="13"/>
      <c r="F1263" s="13"/>
      <c r="J1263" s="13"/>
      <c r="K1263" s="13"/>
      <c r="M1263" s="13"/>
      <c r="N1263" s="13"/>
      <c r="O1263" s="198"/>
      <c r="P1263" s="13"/>
      <c r="Q1263" s="13"/>
      <c r="S1263" s="13"/>
      <c r="T1263" s="13"/>
      <c r="U1263" s="13"/>
      <c r="V1263" s="13"/>
    </row>
    <row r="1264" spans="2:22" ht="15.75">
      <c r="B1264" s="13"/>
      <c r="C1264" s="31"/>
      <c r="D1264" s="32"/>
      <c r="E1264" s="13"/>
      <c r="F1264" s="13"/>
      <c r="J1264" s="13"/>
      <c r="K1264" s="13"/>
      <c r="M1264" s="13"/>
      <c r="N1264" s="13"/>
      <c r="O1264" s="198"/>
      <c r="P1264" s="13"/>
      <c r="Q1264" s="13"/>
      <c r="S1264" s="13"/>
      <c r="T1264" s="13"/>
      <c r="U1264" s="13"/>
      <c r="V1264" s="13"/>
    </row>
    <row r="1265" spans="2:22" ht="15.75">
      <c r="B1265" s="13"/>
      <c r="C1265" s="31"/>
      <c r="D1265" s="32"/>
      <c r="E1265" s="13"/>
      <c r="F1265" s="13"/>
      <c r="J1265" s="13"/>
      <c r="K1265" s="13"/>
      <c r="M1265" s="13"/>
      <c r="N1265" s="13"/>
      <c r="O1265" s="198"/>
      <c r="P1265" s="13"/>
      <c r="Q1265" s="13"/>
      <c r="S1265" s="13"/>
      <c r="T1265" s="13"/>
      <c r="U1265" s="13"/>
      <c r="V1265" s="13"/>
    </row>
    <row r="1266" spans="2:22" ht="15.75">
      <c r="B1266" s="13"/>
      <c r="C1266" s="31"/>
      <c r="D1266" s="32"/>
      <c r="E1266" s="13"/>
      <c r="F1266" s="13"/>
      <c r="J1266" s="13"/>
      <c r="K1266" s="13"/>
      <c r="M1266" s="13"/>
      <c r="N1266" s="13"/>
      <c r="O1266" s="198"/>
      <c r="P1266" s="13"/>
      <c r="Q1266" s="13"/>
      <c r="S1266" s="13"/>
      <c r="T1266" s="13"/>
      <c r="U1266" s="13"/>
      <c r="V1266" s="13"/>
    </row>
    <row r="1267" spans="2:22" ht="15.75">
      <c r="B1267" s="13"/>
      <c r="C1267" s="31"/>
      <c r="D1267" s="32"/>
      <c r="E1267" s="13"/>
      <c r="F1267" s="13"/>
      <c r="J1267" s="13"/>
      <c r="K1267" s="13"/>
      <c r="M1267" s="13"/>
      <c r="N1267" s="13"/>
      <c r="O1267" s="198"/>
      <c r="P1267" s="13"/>
      <c r="Q1267" s="13"/>
      <c r="S1267" s="13"/>
      <c r="T1267" s="13"/>
      <c r="U1267" s="13"/>
      <c r="V1267" s="13"/>
    </row>
    <row r="1268" spans="2:22" ht="15.75">
      <c r="B1268" s="13"/>
      <c r="C1268" s="31"/>
      <c r="D1268" s="32"/>
      <c r="E1268" s="13"/>
      <c r="F1268" s="13"/>
      <c r="J1268" s="13"/>
      <c r="K1268" s="13"/>
      <c r="M1268" s="13"/>
      <c r="N1268" s="13"/>
      <c r="O1268" s="198"/>
      <c r="P1268" s="13"/>
      <c r="Q1268" s="13"/>
      <c r="S1268" s="13"/>
      <c r="T1268" s="13"/>
      <c r="U1268" s="13"/>
      <c r="V1268" s="13"/>
    </row>
    <row r="1269" spans="2:22" ht="15.75">
      <c r="B1269" s="13"/>
      <c r="C1269" s="31"/>
      <c r="D1269" s="32"/>
      <c r="E1269" s="13"/>
      <c r="F1269" s="13"/>
      <c r="J1269" s="13"/>
      <c r="K1269" s="13"/>
      <c r="M1269" s="13"/>
      <c r="N1269" s="13"/>
      <c r="O1269" s="198"/>
      <c r="P1269" s="13"/>
      <c r="Q1269" s="13"/>
      <c r="S1269" s="13"/>
      <c r="T1269" s="13"/>
      <c r="U1269" s="13"/>
      <c r="V1269" s="13"/>
    </row>
    <row r="1270" spans="2:22" ht="15.75">
      <c r="B1270" s="13"/>
      <c r="C1270" s="31"/>
      <c r="D1270" s="32"/>
      <c r="E1270" s="13"/>
      <c r="F1270" s="13"/>
      <c r="J1270" s="13"/>
      <c r="K1270" s="13"/>
      <c r="M1270" s="13"/>
      <c r="N1270" s="13"/>
      <c r="O1270" s="198"/>
      <c r="P1270" s="13"/>
      <c r="Q1270" s="13"/>
      <c r="S1270" s="13"/>
      <c r="T1270" s="13"/>
      <c r="U1270" s="13"/>
      <c r="V1270" s="13"/>
    </row>
    <row r="1271" spans="2:22" ht="15.75">
      <c r="B1271" s="13"/>
      <c r="C1271" s="31"/>
      <c r="D1271" s="32"/>
      <c r="E1271" s="13"/>
      <c r="F1271" s="13"/>
      <c r="J1271" s="13"/>
      <c r="K1271" s="13"/>
      <c r="M1271" s="13"/>
      <c r="N1271" s="13"/>
      <c r="O1271" s="198"/>
      <c r="P1271" s="13"/>
      <c r="Q1271" s="13"/>
      <c r="S1271" s="13"/>
      <c r="T1271" s="13"/>
      <c r="U1271" s="13"/>
      <c r="V1271" s="13"/>
    </row>
    <row r="1272" spans="2:22" ht="15.75">
      <c r="B1272" s="13"/>
      <c r="C1272" s="31"/>
      <c r="D1272" s="32"/>
      <c r="E1272" s="13"/>
      <c r="F1272" s="13"/>
      <c r="J1272" s="13"/>
      <c r="K1272" s="13"/>
      <c r="M1272" s="13"/>
      <c r="N1272" s="13"/>
      <c r="O1272" s="198"/>
      <c r="P1272" s="13"/>
      <c r="Q1272" s="13"/>
      <c r="S1272" s="13"/>
      <c r="T1272" s="13"/>
      <c r="U1272" s="13"/>
      <c r="V1272" s="13"/>
    </row>
    <row r="1273" spans="2:19" ht="15.75">
      <c r="B1273" s="13"/>
      <c r="C1273" s="31"/>
      <c r="D1273" s="32"/>
      <c r="S1273" s="13"/>
    </row>
    <row r="1274" spans="2:19" ht="15.75">
      <c r="B1274" s="13"/>
      <c r="C1274" s="31"/>
      <c r="D1274" s="32"/>
      <c r="S1274" s="13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" customHeight="1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21.75" customHeight="1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21.75" customHeight="1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3.5" customHeight="1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  <row r="4756" spans="2:4" ht="15.75">
      <c r="B4756" s="13"/>
      <c r="C4756" s="31"/>
      <c r="D4756" s="32"/>
    </row>
    <row r="4757" spans="2:4" ht="15.75">
      <c r="B4757" s="13"/>
      <c r="C4757" s="31"/>
      <c r="D4757" s="32"/>
    </row>
    <row r="4758" spans="2:4" ht="15.75">
      <c r="B4758" s="13"/>
      <c r="C4758" s="31"/>
      <c r="D4758" s="32"/>
    </row>
    <row r="4759" spans="2:4" ht="15.75">
      <c r="B4759" s="13"/>
      <c r="C4759" s="31"/>
      <c r="D4759" s="32"/>
    </row>
    <row r="4760" spans="2:4" ht="15.75">
      <c r="B4760" s="13"/>
      <c r="C4760" s="31"/>
      <c r="D4760" s="32"/>
    </row>
    <row r="4761" spans="2:4" ht="15.75">
      <c r="B4761" s="13"/>
      <c r="C4761" s="31"/>
      <c r="D4761" s="32"/>
    </row>
    <row r="4762" spans="2:4" ht="15.75">
      <c r="B4762" s="13"/>
      <c r="C4762" s="31"/>
      <c r="D4762" s="32"/>
    </row>
    <row r="4763" spans="2:4" ht="15.75">
      <c r="B4763" s="13"/>
      <c r="C4763" s="31"/>
      <c r="D4763" s="32"/>
    </row>
    <row r="4764" spans="2:4" ht="15.75">
      <c r="B4764" s="13"/>
      <c r="C4764" s="31"/>
      <c r="D4764" s="32"/>
    </row>
    <row r="4765" spans="2:4" ht="15.75">
      <c r="B4765" s="13"/>
      <c r="C4765" s="31"/>
      <c r="D4765" s="32"/>
    </row>
    <row r="4766" spans="2:4" ht="15.75">
      <c r="B4766" s="13"/>
      <c r="C4766" s="31"/>
      <c r="D4766" s="32"/>
    </row>
    <row r="4767" spans="2:4" ht="15.75">
      <c r="B4767" s="13"/>
      <c r="C4767" s="31"/>
      <c r="D4767" s="32"/>
    </row>
    <row r="4768" spans="2:4" ht="15.75">
      <c r="B4768" s="13"/>
      <c r="C4768" s="31"/>
      <c r="D4768" s="32"/>
    </row>
    <row r="4769" spans="2:4" ht="15.75">
      <c r="B4769" s="13"/>
      <c r="C4769" s="31"/>
      <c r="D4769" s="32"/>
    </row>
    <row r="4770" spans="2:4" ht="15.75">
      <c r="B4770" s="13"/>
      <c r="C4770" s="31"/>
      <c r="D4770" s="32"/>
    </row>
    <row r="4771" spans="2:4" ht="15.75">
      <c r="B4771" s="13"/>
      <c r="C4771" s="31"/>
      <c r="D4771" s="32"/>
    </row>
    <row r="4772" spans="2:4" ht="15.75">
      <c r="B4772" s="13"/>
      <c r="C4772" s="31"/>
      <c r="D4772" s="32"/>
    </row>
    <row r="4773" spans="2:4" ht="15.75">
      <c r="B4773" s="13"/>
      <c r="C4773" s="31"/>
      <c r="D4773" s="32"/>
    </row>
    <row r="4774" spans="2:4" ht="15.75">
      <c r="B4774" s="13"/>
      <c r="C4774" s="31"/>
      <c r="D4774" s="32"/>
    </row>
    <row r="4775" spans="2:4" ht="15.75">
      <c r="B4775" s="13"/>
      <c r="C4775" s="31"/>
      <c r="D4775" s="32"/>
    </row>
    <row r="4776" spans="2:4" ht="15.75">
      <c r="B4776" s="13"/>
      <c r="C4776" s="31"/>
      <c r="D4776" s="32"/>
    </row>
    <row r="4777" spans="2:4" ht="15.75">
      <c r="B4777" s="13"/>
      <c r="C4777" s="31"/>
      <c r="D4777" s="32"/>
    </row>
    <row r="4778" spans="2:4" ht="15.75">
      <c r="B4778" s="13"/>
      <c r="C4778" s="31"/>
      <c r="D4778" s="32"/>
    </row>
    <row r="4779" spans="2:4" ht="15.75">
      <c r="B4779" s="13"/>
      <c r="C4779" s="31"/>
      <c r="D4779" s="32"/>
    </row>
    <row r="4780" spans="2:4" ht="15.75">
      <c r="B4780" s="13"/>
      <c r="C4780" s="31"/>
      <c r="D4780" s="32"/>
    </row>
    <row r="4781" spans="2:4" ht="15.75">
      <c r="B4781" s="13"/>
      <c r="C4781" s="31"/>
      <c r="D4781" s="32"/>
    </row>
    <row r="4782" spans="2:4" ht="15.75">
      <c r="B4782" s="13"/>
      <c r="C4782" s="31"/>
      <c r="D4782" s="32"/>
    </row>
    <row r="4783" spans="2:4" ht="15.75">
      <c r="B4783" s="13"/>
      <c r="C4783" s="31"/>
      <c r="D4783" s="32"/>
    </row>
    <row r="4784" spans="2:4" ht="15.75">
      <c r="B4784" s="13"/>
      <c r="C4784" s="31"/>
      <c r="D4784" s="32"/>
    </row>
    <row r="4785" spans="2:4" ht="15.75">
      <c r="B4785" s="13"/>
      <c r="C4785" s="31"/>
      <c r="D4785" s="32"/>
    </row>
    <row r="4786" spans="2:4" ht="15.75">
      <c r="B4786" s="13"/>
      <c r="C4786" s="31"/>
      <c r="D4786" s="32"/>
    </row>
    <row r="4787" spans="2:4" ht="15.75">
      <c r="B4787" s="13"/>
      <c r="C4787" s="31"/>
      <c r="D4787" s="32"/>
    </row>
    <row r="4788" spans="2:4" ht="15.75">
      <c r="B4788" s="13"/>
      <c r="C4788" s="31"/>
      <c r="D4788" s="32"/>
    </row>
    <row r="4789" spans="2:4" ht="15.75">
      <c r="B4789" s="13"/>
      <c r="C4789" s="31"/>
      <c r="D4789" s="32"/>
    </row>
    <row r="4790" spans="2:4" ht="15.75">
      <c r="B4790" s="13"/>
      <c r="C4790" s="31"/>
      <c r="D4790" s="32"/>
    </row>
    <row r="4791" spans="2:4" ht="15.75">
      <c r="B4791" s="13"/>
      <c r="C4791" s="31"/>
      <c r="D4791" s="32"/>
    </row>
    <row r="4792" spans="2:4" ht="15.75">
      <c r="B4792" s="13"/>
      <c r="C4792" s="31"/>
      <c r="D4792" s="32"/>
    </row>
    <row r="4793" spans="2:4" ht="15.75">
      <c r="B4793" s="13"/>
      <c r="C4793" s="31"/>
      <c r="D4793" s="32"/>
    </row>
    <row r="4794" spans="2:4" ht="15.75">
      <c r="B4794" s="13"/>
      <c r="C4794" s="31"/>
      <c r="D4794" s="32"/>
    </row>
    <row r="4795" spans="2:4" ht="15.75">
      <c r="B4795" s="13"/>
      <c r="C4795" s="31"/>
      <c r="D4795" s="32"/>
    </row>
    <row r="4796" spans="2:4" ht="15.75">
      <c r="B4796" s="13"/>
      <c r="C4796" s="31"/>
      <c r="D4796" s="32"/>
    </row>
    <row r="4797" spans="2:4" ht="15.75">
      <c r="B4797" s="13"/>
      <c r="C4797" s="31"/>
      <c r="D4797" s="32"/>
    </row>
    <row r="4798" spans="2:4" ht="15.75">
      <c r="B4798" s="13"/>
      <c r="C4798" s="31"/>
      <c r="D4798" s="32"/>
    </row>
    <row r="4799" spans="2:4" ht="15.75">
      <c r="B4799" s="13"/>
      <c r="C4799" s="31"/>
      <c r="D4799" s="32"/>
    </row>
    <row r="4800" spans="2:4" ht="15.75">
      <c r="B4800" s="13"/>
      <c r="C4800" s="31"/>
      <c r="D4800" s="32"/>
    </row>
    <row r="4801" spans="2:4" ht="15.75">
      <c r="B4801" s="13"/>
      <c r="C4801" s="31"/>
      <c r="D4801" s="32"/>
    </row>
    <row r="4802" spans="2:4" ht="15.75">
      <c r="B4802" s="13"/>
      <c r="C4802" s="31"/>
      <c r="D4802" s="32"/>
    </row>
    <row r="4803" spans="2:4" ht="15.75">
      <c r="B4803" s="13"/>
      <c r="C4803" s="31"/>
      <c r="D4803" s="32"/>
    </row>
    <row r="4804" spans="2:4" ht="15.75">
      <c r="B4804" s="13"/>
      <c r="C4804" s="31"/>
      <c r="D4804" s="32"/>
    </row>
    <row r="4805" spans="2:4" ht="15.75">
      <c r="B4805" s="13"/>
      <c r="C4805" s="31"/>
      <c r="D4805" s="32"/>
    </row>
    <row r="4806" spans="2:4" ht="15.75">
      <c r="B4806" s="13"/>
      <c r="C4806" s="31"/>
      <c r="D4806" s="32"/>
    </row>
    <row r="4807" spans="2:4" ht="15.75">
      <c r="B4807" s="13"/>
      <c r="C4807" s="31"/>
      <c r="D4807" s="32"/>
    </row>
    <row r="4808" spans="2:4" ht="15.75">
      <c r="B4808" s="13"/>
      <c r="C4808" s="31"/>
      <c r="D4808" s="32"/>
    </row>
    <row r="4809" spans="2:4" ht="15.75">
      <c r="B4809" s="13"/>
      <c r="C4809" s="31"/>
      <c r="D4809" s="32"/>
    </row>
    <row r="4810" spans="2:4" ht="15.75">
      <c r="B4810" s="13"/>
      <c r="C4810" s="31"/>
      <c r="D4810" s="32"/>
    </row>
    <row r="4811" spans="2:4" ht="15.75">
      <c r="B4811" s="13"/>
      <c r="C4811" s="31"/>
      <c r="D4811" s="32"/>
    </row>
    <row r="4812" spans="2:4" ht="15.75">
      <c r="B4812" s="13"/>
      <c r="C4812" s="31"/>
      <c r="D4812" s="32"/>
    </row>
    <row r="4813" spans="2:4" ht="15.75">
      <c r="B4813" s="13"/>
      <c r="C4813" s="31"/>
      <c r="D4813" s="32"/>
    </row>
    <row r="4814" spans="2:4" ht="15.75">
      <c r="B4814" s="13"/>
      <c r="C4814" s="31"/>
      <c r="D4814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2017-05-09T14:29:04Z</cp:lastPrinted>
  <dcterms:created xsi:type="dcterms:W3CDTF">1999-10-07T16:42:19Z</dcterms:created>
  <dcterms:modified xsi:type="dcterms:W3CDTF">2017-05-15T22:07:25Z</dcterms:modified>
  <cp:category/>
  <cp:version/>
  <cp:contentType/>
  <cp:contentStatus/>
</cp:coreProperties>
</file>